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Countries-Template\"/>
    </mc:Choice>
  </mc:AlternateContent>
  <bookViews>
    <workbookView xWindow="240" yWindow="408" windowWidth="20112" windowHeight="7380"/>
  </bookViews>
  <sheets>
    <sheet name="HLE-Data" sheetId="2" r:id="rId1"/>
  </sheets>
  <calcPr calcId="162913"/>
</workbook>
</file>

<file path=xl/calcChain.xml><?xml version="1.0" encoding="utf-8"?>
<calcChain xmlns="http://schemas.openxmlformats.org/spreadsheetml/2006/main">
  <c r="R1" i="2" l="1"/>
  <c r="I114" i="2" l="1"/>
  <c r="A114" i="2"/>
  <c r="I113" i="2"/>
  <c r="A113" i="2"/>
  <c r="I112" i="2"/>
  <c r="A112" i="2"/>
  <c r="I111" i="2"/>
  <c r="A111" i="2"/>
  <c r="I110" i="2"/>
  <c r="A110" i="2"/>
  <c r="I109" i="2"/>
  <c r="A109" i="2"/>
  <c r="I108" i="2"/>
  <c r="A108" i="2"/>
  <c r="I107" i="2"/>
  <c r="A107" i="2"/>
  <c r="I106" i="2"/>
  <c r="A106" i="2"/>
  <c r="I105" i="2"/>
  <c r="A105" i="2"/>
  <c r="I104" i="2"/>
  <c r="A104" i="2"/>
  <c r="I103" i="2"/>
  <c r="A103" i="2"/>
  <c r="I102" i="2"/>
  <c r="A102" i="2"/>
  <c r="I101" i="2"/>
  <c r="A101" i="2"/>
  <c r="I100" i="2"/>
  <c r="A100" i="2"/>
  <c r="I99" i="2"/>
  <c r="A99" i="2"/>
  <c r="I98" i="2"/>
  <c r="A98" i="2"/>
  <c r="I97" i="2"/>
  <c r="A97" i="2"/>
  <c r="I96" i="2"/>
  <c r="A96" i="2"/>
  <c r="I95" i="2"/>
  <c r="A95" i="2"/>
  <c r="I94" i="2"/>
  <c r="A94" i="2"/>
  <c r="I93" i="2"/>
  <c r="A93" i="2"/>
  <c r="I92" i="2"/>
  <c r="A92" i="2"/>
  <c r="I91" i="2"/>
  <c r="A91" i="2"/>
  <c r="I90" i="2"/>
  <c r="A90" i="2"/>
  <c r="I89" i="2"/>
  <c r="A89" i="2"/>
  <c r="I88" i="2"/>
  <c r="A88" i="2"/>
  <c r="I87" i="2"/>
  <c r="A87" i="2"/>
  <c r="I86" i="2"/>
  <c r="A86" i="2"/>
  <c r="I85" i="2"/>
  <c r="A85" i="2"/>
  <c r="I84" i="2"/>
  <c r="A84" i="2"/>
  <c r="I83" i="2"/>
  <c r="A83" i="2"/>
  <c r="I82" i="2"/>
  <c r="A82" i="2"/>
  <c r="I81" i="2"/>
  <c r="A81" i="2"/>
  <c r="I80" i="2"/>
  <c r="A80" i="2"/>
  <c r="I79" i="2"/>
  <c r="A79" i="2"/>
  <c r="I78" i="2"/>
  <c r="A78" i="2"/>
  <c r="I77" i="2"/>
  <c r="A77" i="2"/>
  <c r="I76" i="2"/>
  <c r="A76" i="2"/>
  <c r="I75" i="2"/>
  <c r="A75" i="2"/>
  <c r="I74" i="2"/>
  <c r="A74" i="2"/>
  <c r="I73" i="2"/>
  <c r="A73" i="2"/>
  <c r="I72" i="2"/>
  <c r="A72" i="2"/>
  <c r="I71" i="2"/>
  <c r="A71" i="2"/>
  <c r="I70" i="2"/>
  <c r="A70" i="2"/>
  <c r="I69" i="2"/>
  <c r="A69" i="2"/>
  <c r="I68" i="2"/>
  <c r="A68" i="2"/>
  <c r="I67" i="2"/>
  <c r="A67" i="2"/>
  <c r="I66" i="2"/>
  <c r="A66" i="2"/>
  <c r="I65" i="2"/>
  <c r="A65" i="2"/>
  <c r="I64" i="2"/>
  <c r="A64" i="2"/>
  <c r="I63" i="2"/>
  <c r="A63" i="2"/>
  <c r="I62" i="2"/>
  <c r="A62" i="2"/>
  <c r="I61" i="2"/>
  <c r="A61" i="2"/>
  <c r="I60" i="2"/>
  <c r="A60" i="2"/>
  <c r="I59" i="2"/>
  <c r="A59" i="2"/>
  <c r="I58" i="2"/>
  <c r="A58" i="2"/>
  <c r="I57" i="2"/>
  <c r="A57" i="2"/>
  <c r="I56" i="2"/>
  <c r="A56" i="2"/>
  <c r="I55" i="2"/>
  <c r="A55" i="2"/>
  <c r="I54" i="2"/>
  <c r="A54" i="2"/>
  <c r="I53" i="2"/>
  <c r="A53" i="2"/>
  <c r="I52" i="2"/>
  <c r="A52" i="2"/>
  <c r="I51" i="2"/>
  <c r="A51" i="2"/>
  <c r="I50" i="2"/>
  <c r="A50" i="2"/>
  <c r="I49" i="2"/>
  <c r="A49" i="2"/>
  <c r="I48" i="2"/>
  <c r="A48" i="2"/>
  <c r="I47" i="2"/>
  <c r="A47" i="2"/>
  <c r="I46" i="2"/>
  <c r="A46" i="2"/>
  <c r="I45" i="2"/>
  <c r="A45" i="2"/>
  <c r="I44" i="2"/>
  <c r="A44" i="2"/>
  <c r="I43" i="2"/>
  <c r="A43" i="2"/>
  <c r="I42" i="2"/>
  <c r="A42" i="2"/>
  <c r="I41" i="2"/>
  <c r="A41" i="2"/>
  <c r="I40" i="2"/>
  <c r="A40" i="2"/>
  <c r="I39" i="2"/>
  <c r="A39" i="2"/>
  <c r="I38" i="2"/>
  <c r="A38" i="2"/>
  <c r="I37" i="2"/>
  <c r="A37" i="2"/>
  <c r="I36" i="2"/>
  <c r="A36" i="2"/>
  <c r="I35" i="2"/>
  <c r="A35" i="2"/>
  <c r="I34" i="2"/>
  <c r="A34" i="2"/>
  <c r="I33" i="2"/>
  <c r="A33" i="2"/>
  <c r="I32" i="2"/>
  <c r="A32" i="2"/>
  <c r="I31" i="2"/>
  <c r="A31" i="2"/>
  <c r="I30" i="2"/>
  <c r="A30" i="2"/>
  <c r="I29" i="2"/>
  <c r="A29" i="2"/>
  <c r="I28" i="2"/>
  <c r="A28" i="2"/>
  <c r="I27" i="2"/>
  <c r="A27" i="2"/>
  <c r="I26" i="2"/>
  <c r="A26" i="2"/>
  <c r="I25" i="2"/>
  <c r="A25" i="2"/>
  <c r="I24" i="2"/>
  <c r="A24" i="2"/>
  <c r="I23" i="2"/>
  <c r="A23" i="2"/>
  <c r="I22" i="2"/>
  <c r="A22" i="2"/>
  <c r="I21" i="2"/>
  <c r="A21" i="2"/>
  <c r="I20" i="2"/>
  <c r="A20" i="2"/>
  <c r="I19" i="2"/>
  <c r="A19" i="2"/>
  <c r="I18" i="2"/>
  <c r="A18" i="2"/>
  <c r="I17" i="2"/>
  <c r="A17" i="2"/>
  <c r="I16" i="2"/>
  <c r="A16" i="2"/>
  <c r="I15" i="2"/>
  <c r="A15" i="2"/>
  <c r="I14" i="2"/>
  <c r="A14" i="2"/>
  <c r="I13" i="2"/>
  <c r="A13" i="2"/>
  <c r="I12" i="2"/>
  <c r="A12" i="2"/>
  <c r="I11" i="2"/>
  <c r="A11" i="2"/>
  <c r="I10" i="2"/>
  <c r="A10" i="2"/>
  <c r="I9" i="2"/>
  <c r="A9" i="2"/>
  <c r="I8" i="2"/>
  <c r="A8" i="2"/>
  <c r="I7" i="2"/>
  <c r="A7" i="2"/>
  <c r="I6" i="2"/>
  <c r="A6" i="2"/>
  <c r="I5" i="2"/>
  <c r="A5" i="2"/>
  <c r="I4" i="2"/>
  <c r="D4" i="2" l="1"/>
  <c r="N4" i="2" l="1"/>
  <c r="D5" i="2" l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N8" i="2" l="1"/>
  <c r="N100" i="2"/>
  <c r="N76" i="2"/>
  <c r="N68" i="2"/>
  <c r="N60" i="2"/>
  <c r="N52" i="2"/>
  <c r="N44" i="2"/>
  <c r="N36" i="2"/>
  <c r="N28" i="2"/>
  <c r="N20" i="2"/>
  <c r="N12" i="2"/>
  <c r="N108" i="2"/>
  <c r="N84" i="2"/>
  <c r="N92" i="2"/>
  <c r="N91" i="2"/>
  <c r="N59" i="2"/>
  <c r="N11" i="2"/>
  <c r="N106" i="2"/>
  <c r="N98" i="2"/>
  <c r="N90" i="2"/>
  <c r="N82" i="2"/>
  <c r="N74" i="2"/>
  <c r="N66" i="2"/>
  <c r="N58" i="2"/>
  <c r="N50" i="2"/>
  <c r="N42" i="2"/>
  <c r="N34" i="2"/>
  <c r="N26" i="2"/>
  <c r="N18" i="2"/>
  <c r="N10" i="2"/>
  <c r="N75" i="2"/>
  <c r="N43" i="2"/>
  <c r="N113" i="2"/>
  <c r="N105" i="2"/>
  <c r="N97" i="2"/>
  <c r="N89" i="2"/>
  <c r="N81" i="2"/>
  <c r="N73" i="2"/>
  <c r="N65" i="2"/>
  <c r="N57" i="2"/>
  <c r="N49" i="2"/>
  <c r="N41" i="2"/>
  <c r="N33" i="2"/>
  <c r="N25" i="2"/>
  <c r="N17" i="2"/>
  <c r="N9" i="2"/>
  <c r="N83" i="2"/>
  <c r="N51" i="2"/>
  <c r="N112" i="2"/>
  <c r="N96" i="2"/>
  <c r="N88" i="2"/>
  <c r="N80" i="2"/>
  <c r="N72" i="2"/>
  <c r="N64" i="2"/>
  <c r="N56" i="2"/>
  <c r="N48" i="2"/>
  <c r="N40" i="2"/>
  <c r="N32" i="2"/>
  <c r="N24" i="2"/>
  <c r="N16" i="2"/>
  <c r="N67" i="2"/>
  <c r="N35" i="2"/>
  <c r="N104" i="2"/>
  <c r="N111" i="2"/>
  <c r="N103" i="2"/>
  <c r="N95" i="2"/>
  <c r="N87" i="2"/>
  <c r="N79" i="2"/>
  <c r="N71" i="2"/>
  <c r="N63" i="2"/>
  <c r="N55" i="2"/>
  <c r="N47" i="2"/>
  <c r="N39" i="2"/>
  <c r="N31" i="2"/>
  <c r="N23" i="2"/>
  <c r="N15" i="2"/>
  <c r="N7" i="2"/>
  <c r="N107" i="2"/>
  <c r="N19" i="2"/>
  <c r="N110" i="2"/>
  <c r="N102" i="2"/>
  <c r="N94" i="2"/>
  <c r="N86" i="2"/>
  <c r="N78" i="2"/>
  <c r="N70" i="2"/>
  <c r="N62" i="2"/>
  <c r="N54" i="2"/>
  <c r="N46" i="2"/>
  <c r="N38" i="2"/>
  <c r="N30" i="2"/>
  <c r="N22" i="2"/>
  <c r="N14" i="2"/>
  <c r="N6" i="2"/>
  <c r="N5" i="2"/>
  <c r="N99" i="2"/>
  <c r="N27" i="2"/>
  <c r="N109" i="2"/>
  <c r="N101" i="2"/>
  <c r="N93" i="2"/>
  <c r="N85" i="2"/>
  <c r="N77" i="2"/>
  <c r="N69" i="2"/>
  <c r="N61" i="2"/>
  <c r="N53" i="2"/>
  <c r="N45" i="2"/>
  <c r="N37" i="2"/>
  <c r="N29" i="2"/>
  <c r="N21" i="2"/>
  <c r="N13" i="2"/>
  <c r="G4" i="2"/>
  <c r="N114" i="2" l="1"/>
  <c r="K4" i="2"/>
  <c r="H4" i="2"/>
  <c r="F5" i="2"/>
  <c r="G5" i="2" s="1"/>
  <c r="K5" i="2" l="1"/>
  <c r="L4" i="2"/>
  <c r="M4" i="2" s="1"/>
  <c r="H5" i="2"/>
  <c r="F6" i="2"/>
  <c r="L5" i="2" l="1"/>
  <c r="M5" i="2" s="1"/>
  <c r="G6" i="2"/>
  <c r="H6" i="2" s="1"/>
  <c r="K6" i="2" l="1"/>
  <c r="F7" i="2"/>
  <c r="G7" i="2" s="1"/>
  <c r="H7" i="2" s="1"/>
  <c r="K7" i="2" l="1"/>
  <c r="L6" i="2"/>
  <c r="M6" i="2" s="1"/>
  <c r="F8" i="2"/>
  <c r="G8" i="2" s="1"/>
  <c r="H8" i="2" s="1"/>
  <c r="K8" i="2" l="1"/>
  <c r="L7" i="2"/>
  <c r="M7" i="2" s="1"/>
  <c r="F9" i="2"/>
  <c r="G9" i="2" s="1"/>
  <c r="H9" i="2" s="1"/>
  <c r="L8" i="2" l="1"/>
  <c r="M8" i="2" s="1"/>
  <c r="K9" i="2"/>
  <c r="F10" i="2"/>
  <c r="L9" i="2" l="1"/>
  <c r="M9" i="2" s="1"/>
  <c r="G10" i="2"/>
  <c r="H10" i="2" s="1"/>
  <c r="K10" i="2" l="1"/>
  <c r="L10" i="2" s="1"/>
  <c r="M10" i="2" s="1"/>
  <c r="F11" i="2"/>
  <c r="G11" i="2" l="1"/>
  <c r="H11" i="2" l="1"/>
  <c r="K11" i="2"/>
  <c r="F12" i="2"/>
  <c r="L11" i="2" l="1"/>
  <c r="M11" i="2" s="1"/>
  <c r="G12" i="2"/>
  <c r="H12" i="2" s="1"/>
  <c r="K12" i="2" l="1"/>
  <c r="L12" i="2" s="1"/>
  <c r="M12" i="2" s="1"/>
  <c r="F13" i="2"/>
  <c r="G13" i="2" s="1"/>
  <c r="H13" i="2" s="1"/>
  <c r="K13" i="2" l="1"/>
  <c r="F14" i="2"/>
  <c r="G14" i="2" s="1"/>
  <c r="H14" i="2" s="1"/>
  <c r="K14" i="2" l="1"/>
  <c r="L13" i="2"/>
  <c r="M13" i="2" s="1"/>
  <c r="F15" i="2"/>
  <c r="L14" i="2" l="1"/>
  <c r="M14" i="2" s="1"/>
  <c r="G15" i="2"/>
  <c r="F16" i="2" s="1"/>
  <c r="G16" i="2" s="1"/>
  <c r="H16" i="2" s="1"/>
  <c r="K15" i="2" l="1"/>
  <c r="H15" i="2"/>
  <c r="F17" i="2"/>
  <c r="G17" i="2" s="1"/>
  <c r="H17" i="2" s="1"/>
  <c r="L15" i="2" l="1"/>
  <c r="M15" i="2" s="1"/>
  <c r="K16" i="2"/>
  <c r="F18" i="2"/>
  <c r="K17" i="2" l="1"/>
  <c r="L16" i="2"/>
  <c r="M16" i="2" s="1"/>
  <c r="G18" i="2"/>
  <c r="F19" i="2" s="1"/>
  <c r="L17" i="2" l="1"/>
  <c r="M17" i="2" s="1"/>
  <c r="K18" i="2"/>
  <c r="H18" i="2"/>
  <c r="G19" i="2"/>
  <c r="F20" i="2" s="1"/>
  <c r="K19" i="2" l="1"/>
  <c r="L18" i="2"/>
  <c r="M18" i="2" s="1"/>
  <c r="H19" i="2"/>
  <c r="G20" i="2"/>
  <c r="F21" i="2" s="1"/>
  <c r="K20" i="2" l="1"/>
  <c r="L19" i="2"/>
  <c r="M19" i="2" s="1"/>
  <c r="H20" i="2"/>
  <c r="G21" i="2"/>
  <c r="F22" i="2" s="1"/>
  <c r="L20" i="2" l="1"/>
  <c r="M20" i="2" s="1"/>
  <c r="K21" i="2"/>
  <c r="H21" i="2"/>
  <c r="G22" i="2"/>
  <c r="F23" i="2" s="1"/>
  <c r="K22" i="2" l="1"/>
  <c r="L21" i="2"/>
  <c r="M21" i="2" s="1"/>
  <c r="H22" i="2"/>
  <c r="G23" i="2"/>
  <c r="H23" i="2" s="1"/>
  <c r="K23" i="2" l="1"/>
  <c r="L22" i="2"/>
  <c r="M22" i="2" s="1"/>
  <c r="F24" i="2"/>
  <c r="L23" i="2" l="1"/>
  <c r="M23" i="2" s="1"/>
  <c r="G24" i="2"/>
  <c r="F25" i="2" s="1"/>
  <c r="K24" i="2" l="1"/>
  <c r="H24" i="2"/>
  <c r="G25" i="2"/>
  <c r="H25" i="2" s="1"/>
  <c r="K25" i="2" l="1"/>
  <c r="L24" i="2"/>
  <c r="M24" i="2" s="1"/>
  <c r="F26" i="2"/>
  <c r="G26" i="2" s="1"/>
  <c r="H26" i="2" s="1"/>
  <c r="L25" i="2" l="1"/>
  <c r="M25" i="2" s="1"/>
  <c r="K26" i="2"/>
  <c r="F27" i="2"/>
  <c r="G27" i="2" s="1"/>
  <c r="F28" i="2" s="1"/>
  <c r="K27" i="2" l="1"/>
  <c r="L26" i="2"/>
  <c r="M26" i="2" s="1"/>
  <c r="H27" i="2"/>
  <c r="G28" i="2"/>
  <c r="H28" i="2" s="1"/>
  <c r="K28" i="2" l="1"/>
  <c r="L27" i="2"/>
  <c r="M27" i="2" s="1"/>
  <c r="F29" i="2"/>
  <c r="G29" i="2" s="1"/>
  <c r="H29" i="2" s="1"/>
  <c r="L28" i="2" l="1"/>
  <c r="M28" i="2" s="1"/>
  <c r="K29" i="2"/>
  <c r="F30" i="2"/>
  <c r="L29" i="2" l="1"/>
  <c r="M29" i="2" s="1"/>
  <c r="G30" i="2"/>
  <c r="H30" i="2" s="1"/>
  <c r="K30" i="2" l="1"/>
  <c r="F31" i="2"/>
  <c r="G31" i="2" s="1"/>
  <c r="F32" i="2" s="1"/>
  <c r="K31" i="2" l="1"/>
  <c r="L30" i="2"/>
  <c r="M30" i="2" s="1"/>
  <c r="G32" i="2"/>
  <c r="H32" i="2" s="1"/>
  <c r="H31" i="2"/>
  <c r="L31" i="2" l="1"/>
  <c r="M31" i="2" s="1"/>
  <c r="K32" i="2"/>
  <c r="F33" i="2"/>
  <c r="G33" i="2" s="1"/>
  <c r="H33" i="2" s="1"/>
  <c r="K33" i="2" l="1"/>
  <c r="L32" i="2"/>
  <c r="M32" i="2" s="1"/>
  <c r="F34" i="2"/>
  <c r="G34" i="2" s="1"/>
  <c r="H34" i="2" s="1"/>
  <c r="L33" i="2" l="1"/>
  <c r="M33" i="2" s="1"/>
  <c r="K34" i="2"/>
  <c r="F35" i="2"/>
  <c r="L34" i="2" l="1"/>
  <c r="M34" i="2" s="1"/>
  <c r="G35" i="2"/>
  <c r="F36" i="2" s="1"/>
  <c r="K35" i="2" l="1"/>
  <c r="H35" i="2"/>
  <c r="G36" i="2"/>
  <c r="H36" i="2" s="1"/>
  <c r="K36" i="2" l="1"/>
  <c r="L35" i="2"/>
  <c r="M35" i="2" s="1"/>
  <c r="F37" i="2"/>
  <c r="G37" i="2" s="1"/>
  <c r="H37" i="2" s="1"/>
  <c r="L36" i="2" l="1"/>
  <c r="M36" i="2" s="1"/>
  <c r="K37" i="2"/>
  <c r="F38" i="2"/>
  <c r="L37" i="2" l="1"/>
  <c r="M37" i="2" s="1"/>
  <c r="G38" i="2"/>
  <c r="H38" i="2" s="1"/>
  <c r="K38" i="2" l="1"/>
  <c r="F39" i="2"/>
  <c r="G39" i="2" s="1"/>
  <c r="H39" i="2" s="1"/>
  <c r="K39" i="2" l="1"/>
  <c r="L38" i="2"/>
  <c r="M38" i="2" s="1"/>
  <c r="F40" i="2"/>
  <c r="G40" i="2" s="1"/>
  <c r="F41" i="2" s="1"/>
  <c r="L39" i="2" l="1"/>
  <c r="M39" i="2" s="1"/>
  <c r="K40" i="2"/>
  <c r="H40" i="2"/>
  <c r="G41" i="2"/>
  <c r="F42" i="2" s="1"/>
  <c r="K41" i="2" l="1"/>
  <c r="L40" i="2"/>
  <c r="M40" i="2" s="1"/>
  <c r="G42" i="2"/>
  <c r="H42" i="2" s="1"/>
  <c r="H41" i="2"/>
  <c r="L41" i="2" l="1"/>
  <c r="M41" i="2" s="1"/>
  <c r="K42" i="2"/>
  <c r="F43" i="2"/>
  <c r="G43" i="2" s="1"/>
  <c r="F44" i="2" s="1"/>
  <c r="K43" i="2" l="1"/>
  <c r="L42" i="2"/>
  <c r="M42" i="2" s="1"/>
  <c r="H43" i="2"/>
  <c r="G44" i="2"/>
  <c r="F45" i="2" s="1"/>
  <c r="K44" i="2" l="1"/>
  <c r="L43" i="2"/>
  <c r="M43" i="2" s="1"/>
  <c r="G45" i="2"/>
  <c r="H45" i="2" s="1"/>
  <c r="H44" i="2"/>
  <c r="L44" i="2" l="1"/>
  <c r="M44" i="2" s="1"/>
  <c r="K45" i="2"/>
  <c r="F46" i="2"/>
  <c r="G46" i="2" s="1"/>
  <c r="F47" i="2" s="1"/>
  <c r="K46" i="2" l="1"/>
  <c r="L45" i="2"/>
  <c r="M45" i="2" s="1"/>
  <c r="G47" i="2"/>
  <c r="F48" i="2" s="1"/>
  <c r="H46" i="2"/>
  <c r="K47" i="2" l="1"/>
  <c r="L46" i="2"/>
  <c r="M46" i="2" s="1"/>
  <c r="H47" i="2"/>
  <c r="G48" i="2"/>
  <c r="F49" i="2" s="1"/>
  <c r="K48" i="2" l="1"/>
  <c r="L47" i="2"/>
  <c r="M47" i="2" s="1"/>
  <c r="H48" i="2"/>
  <c r="G49" i="2"/>
  <c r="H49" i="2" s="1"/>
  <c r="K49" i="2" l="1"/>
  <c r="L48" i="2"/>
  <c r="M48" i="2" s="1"/>
  <c r="F50" i="2"/>
  <c r="L49" i="2" l="1"/>
  <c r="M49" i="2" s="1"/>
  <c r="G50" i="2"/>
  <c r="H50" i="2" s="1"/>
  <c r="K50" i="2" l="1"/>
  <c r="F51" i="2"/>
  <c r="G51" i="2" s="1"/>
  <c r="F52" i="2" s="1"/>
  <c r="L50" i="2" l="1"/>
  <c r="M50" i="2" s="1"/>
  <c r="K51" i="2"/>
  <c r="H51" i="2"/>
  <c r="G52" i="2"/>
  <c r="H52" i="2" s="1"/>
  <c r="K52" i="2" l="1"/>
  <c r="L51" i="2"/>
  <c r="M51" i="2" s="1"/>
  <c r="F53" i="2"/>
  <c r="L52" i="2" l="1"/>
  <c r="M52" i="2" s="1"/>
  <c r="G53" i="2"/>
  <c r="H53" i="2" s="1"/>
  <c r="K53" i="2" l="1"/>
  <c r="F54" i="2"/>
  <c r="G54" i="2" s="1"/>
  <c r="H54" i="2" s="1"/>
  <c r="L53" i="2" l="1"/>
  <c r="M53" i="2" s="1"/>
  <c r="K54" i="2"/>
  <c r="F55" i="2"/>
  <c r="G55" i="2" s="1"/>
  <c r="F56" i="2" s="1"/>
  <c r="K55" i="2" l="1"/>
  <c r="L54" i="2"/>
  <c r="M54" i="2" s="1"/>
  <c r="H55" i="2"/>
  <c r="G56" i="2"/>
  <c r="H56" i="2" s="1"/>
  <c r="K56" i="2" l="1"/>
  <c r="L55" i="2"/>
  <c r="M55" i="2" s="1"/>
  <c r="F57" i="2"/>
  <c r="L56" i="2" l="1"/>
  <c r="M56" i="2" s="1"/>
  <c r="G57" i="2"/>
  <c r="F58" i="2" s="1"/>
  <c r="K57" i="2" l="1"/>
  <c r="G58" i="2"/>
  <c r="H58" i="2" s="1"/>
  <c r="H57" i="2"/>
  <c r="K58" i="2" l="1"/>
  <c r="L57" i="2"/>
  <c r="M57" i="2" s="1"/>
  <c r="F59" i="2"/>
  <c r="G59" i="2" s="1"/>
  <c r="F60" i="2" s="1"/>
  <c r="L58" i="2" l="1"/>
  <c r="M58" i="2" s="1"/>
  <c r="K59" i="2"/>
  <c r="H59" i="2"/>
  <c r="G60" i="2"/>
  <c r="H60" i="2" s="1"/>
  <c r="K60" i="2" l="1"/>
  <c r="L59" i="2"/>
  <c r="M59" i="2" s="1"/>
  <c r="F61" i="2"/>
  <c r="L60" i="2" l="1"/>
  <c r="M60" i="2" s="1"/>
  <c r="G61" i="2"/>
  <c r="H61" i="2" s="1"/>
  <c r="K61" i="2" l="1"/>
  <c r="F62" i="2"/>
  <c r="L61" i="2" l="1"/>
  <c r="M61" i="2" s="1"/>
  <c r="G62" i="2"/>
  <c r="H62" i="2" s="1"/>
  <c r="K62" i="2" l="1"/>
  <c r="F63" i="2"/>
  <c r="G63" i="2" s="1"/>
  <c r="H63" i="2" s="1"/>
  <c r="K63" i="2" l="1"/>
  <c r="L62" i="2"/>
  <c r="M62" i="2" s="1"/>
  <c r="F64" i="2"/>
  <c r="G64" i="2" s="1"/>
  <c r="F65" i="2" s="1"/>
  <c r="K64" i="2" l="1"/>
  <c r="L63" i="2"/>
  <c r="M63" i="2" s="1"/>
  <c r="H64" i="2"/>
  <c r="G65" i="2"/>
  <c r="H65" i="2" s="1"/>
  <c r="K65" i="2" l="1"/>
  <c r="L64" i="2"/>
  <c r="M64" i="2" s="1"/>
  <c r="F66" i="2"/>
  <c r="L65" i="2" l="1"/>
  <c r="M65" i="2" s="1"/>
  <c r="G66" i="2"/>
  <c r="H66" i="2" s="1"/>
  <c r="K66" i="2" l="1"/>
  <c r="F67" i="2"/>
  <c r="G67" i="2" s="1"/>
  <c r="H67" i="2" s="1"/>
  <c r="L66" i="2" l="1"/>
  <c r="M66" i="2" s="1"/>
  <c r="K67" i="2"/>
  <c r="F68" i="2"/>
  <c r="G68" i="2" s="1"/>
  <c r="H68" i="2" s="1"/>
  <c r="K68" i="2" l="1"/>
  <c r="L67" i="2"/>
  <c r="M67" i="2" s="1"/>
  <c r="F69" i="2"/>
  <c r="G69" i="2" s="1"/>
  <c r="H69" i="2" s="1"/>
  <c r="K69" i="2" l="1"/>
  <c r="L68" i="2"/>
  <c r="M68" i="2" s="1"/>
  <c r="F70" i="2"/>
  <c r="L69" i="2" l="1"/>
  <c r="M69" i="2" s="1"/>
  <c r="G70" i="2"/>
  <c r="H70" i="2" s="1"/>
  <c r="K70" i="2" l="1"/>
  <c r="F71" i="2"/>
  <c r="G71" i="2" s="1"/>
  <c r="H71" i="2" s="1"/>
  <c r="K71" i="2" l="1"/>
  <c r="L70" i="2"/>
  <c r="M70" i="2" s="1"/>
  <c r="F72" i="2"/>
  <c r="G72" i="2" s="1"/>
  <c r="F73" i="2" s="1"/>
  <c r="K72" i="2" l="1"/>
  <c r="L71" i="2"/>
  <c r="M71" i="2" s="1"/>
  <c r="H72" i="2"/>
  <c r="G73" i="2"/>
  <c r="H73" i="2" s="1"/>
  <c r="K73" i="2" l="1"/>
  <c r="L72" i="2"/>
  <c r="M72" i="2" s="1"/>
  <c r="F74" i="2"/>
  <c r="G74" i="2" s="1"/>
  <c r="H74" i="2" s="1"/>
  <c r="K74" i="2" l="1"/>
  <c r="L73" i="2"/>
  <c r="M73" i="2" s="1"/>
  <c r="F75" i="2"/>
  <c r="G75" i="2" s="1"/>
  <c r="H75" i="2" s="1"/>
  <c r="L74" i="2" l="1"/>
  <c r="M74" i="2" s="1"/>
  <c r="K75" i="2"/>
  <c r="F76" i="2"/>
  <c r="L75" i="2" l="1"/>
  <c r="M75" i="2" s="1"/>
  <c r="G76" i="2"/>
  <c r="F77" i="2" s="1"/>
  <c r="K76" i="2" l="1"/>
  <c r="H76" i="2"/>
  <c r="G77" i="2"/>
  <c r="H77" i="2" s="1"/>
  <c r="K77" i="2" l="1"/>
  <c r="L76" i="2"/>
  <c r="M76" i="2" s="1"/>
  <c r="F78" i="2"/>
  <c r="G78" i="2" s="1"/>
  <c r="L77" i="2" l="1"/>
  <c r="M77" i="2" s="1"/>
  <c r="K78" i="2"/>
  <c r="H78" i="2"/>
  <c r="F79" i="2"/>
  <c r="G79" i="2" s="1"/>
  <c r="H79" i="2" s="1"/>
  <c r="K79" i="2" l="1"/>
  <c r="L78" i="2"/>
  <c r="M78" i="2" s="1"/>
  <c r="F80" i="2"/>
  <c r="L79" i="2" l="1"/>
  <c r="M79" i="2" s="1"/>
  <c r="G80" i="2"/>
  <c r="H80" i="2" s="1"/>
  <c r="K80" i="2" l="1"/>
  <c r="F81" i="2"/>
  <c r="G81" i="2" s="1"/>
  <c r="H81" i="2" s="1"/>
  <c r="K81" i="2" l="1"/>
  <c r="L80" i="2"/>
  <c r="M80" i="2" s="1"/>
  <c r="F82" i="2"/>
  <c r="L81" i="2" l="1"/>
  <c r="M81" i="2" s="1"/>
  <c r="G82" i="2"/>
  <c r="F83" i="2" s="1"/>
  <c r="K82" i="2" l="1"/>
  <c r="H82" i="2"/>
  <c r="G83" i="2"/>
  <c r="F84" i="2" s="1"/>
  <c r="L82" i="2" l="1"/>
  <c r="M82" i="2" s="1"/>
  <c r="K83" i="2"/>
  <c r="H83" i="2"/>
  <c r="G84" i="2"/>
  <c r="H84" i="2" s="1"/>
  <c r="K84" i="2" l="1"/>
  <c r="L83" i="2"/>
  <c r="M83" i="2" s="1"/>
  <c r="F85" i="2"/>
  <c r="G85" i="2" s="1"/>
  <c r="H85" i="2" s="1"/>
  <c r="K85" i="2" l="1"/>
  <c r="L84" i="2"/>
  <c r="M84" i="2" s="1"/>
  <c r="F86" i="2"/>
  <c r="G86" i="2" s="1"/>
  <c r="F87" i="2" s="1"/>
  <c r="L85" i="2" l="1"/>
  <c r="M85" i="2" s="1"/>
  <c r="K86" i="2"/>
  <c r="H86" i="2"/>
  <c r="G87" i="2"/>
  <c r="F88" i="2" s="1"/>
  <c r="K87" i="2" l="1"/>
  <c r="L86" i="2"/>
  <c r="M86" i="2" s="1"/>
  <c r="H87" i="2"/>
  <c r="G88" i="2"/>
  <c r="H88" i="2" s="1"/>
  <c r="K88" i="2" l="1"/>
  <c r="L87" i="2"/>
  <c r="M87" i="2" s="1"/>
  <c r="F89" i="2"/>
  <c r="G89" i="2" s="1"/>
  <c r="H89" i="2" s="1"/>
  <c r="K89" i="2" l="1"/>
  <c r="L88" i="2"/>
  <c r="M88" i="2" s="1"/>
  <c r="F90" i="2"/>
  <c r="L89" i="2" l="1"/>
  <c r="M89" i="2" s="1"/>
  <c r="G90" i="2"/>
  <c r="F91" i="2" s="1"/>
  <c r="K90" i="2" l="1"/>
  <c r="H90" i="2"/>
  <c r="G91" i="2"/>
  <c r="F92" i="2" s="1"/>
  <c r="L90" i="2" l="1"/>
  <c r="M90" i="2" s="1"/>
  <c r="K91" i="2"/>
  <c r="H91" i="2"/>
  <c r="G92" i="2"/>
  <c r="H92" i="2" s="1"/>
  <c r="K92" i="2" l="1"/>
  <c r="L91" i="2"/>
  <c r="M91" i="2" s="1"/>
  <c r="F93" i="2"/>
  <c r="G93" i="2" s="1"/>
  <c r="F94" i="2" s="1"/>
  <c r="K93" i="2" l="1"/>
  <c r="L92" i="2"/>
  <c r="M92" i="2" s="1"/>
  <c r="H93" i="2"/>
  <c r="G94" i="2"/>
  <c r="F95" i="2" s="1"/>
  <c r="L93" i="2" l="1"/>
  <c r="M93" i="2" s="1"/>
  <c r="K94" i="2"/>
  <c r="H94" i="2"/>
  <c r="G95" i="2"/>
  <c r="F96" i="2" s="1"/>
  <c r="K95" i="2" l="1"/>
  <c r="L94" i="2"/>
  <c r="M94" i="2" s="1"/>
  <c r="H95" i="2"/>
  <c r="G96" i="2"/>
  <c r="H96" i="2" s="1"/>
  <c r="K96" i="2" l="1"/>
  <c r="L95" i="2"/>
  <c r="M95" i="2" s="1"/>
  <c r="F97" i="2"/>
  <c r="G97" i="2" s="1"/>
  <c r="H97" i="2" s="1"/>
  <c r="K97" i="2" l="1"/>
  <c r="L96" i="2"/>
  <c r="M96" i="2" s="1"/>
  <c r="F98" i="2"/>
  <c r="L97" i="2" l="1"/>
  <c r="M97" i="2" s="1"/>
  <c r="G98" i="2"/>
  <c r="F99" i="2" s="1"/>
  <c r="K98" i="2" l="1"/>
  <c r="H98" i="2"/>
  <c r="G99" i="2"/>
  <c r="F100" i="2" s="1"/>
  <c r="L98" i="2" l="1"/>
  <c r="M98" i="2" s="1"/>
  <c r="K99" i="2"/>
  <c r="H99" i="2"/>
  <c r="G100" i="2"/>
  <c r="F101" i="2" s="1"/>
  <c r="K100" i="2" l="1"/>
  <c r="L99" i="2"/>
  <c r="M99" i="2" s="1"/>
  <c r="H100" i="2"/>
  <c r="G101" i="2"/>
  <c r="F102" i="2" s="1"/>
  <c r="K101" i="2" l="1"/>
  <c r="L100" i="2"/>
  <c r="M100" i="2" s="1"/>
  <c r="H101" i="2"/>
  <c r="G102" i="2"/>
  <c r="H102" i="2" s="1"/>
  <c r="L101" i="2" l="1"/>
  <c r="M101" i="2" s="1"/>
  <c r="K102" i="2"/>
  <c r="L102" i="2" s="1"/>
  <c r="M102" i="2" s="1"/>
  <c r="F103" i="2"/>
  <c r="G103" i="2" l="1"/>
  <c r="H103" i="2" s="1"/>
  <c r="F104" i="2" l="1"/>
  <c r="G104" i="2" s="1"/>
  <c r="F105" i="2" s="1"/>
  <c r="K103" i="2"/>
  <c r="L103" i="2" s="1"/>
  <c r="M103" i="2" s="1"/>
  <c r="K104" i="2" l="1"/>
  <c r="L104" i="2" s="1"/>
  <c r="M104" i="2" s="1"/>
  <c r="H104" i="2"/>
  <c r="G105" i="2"/>
  <c r="F106" i="2" s="1"/>
  <c r="K105" i="2" l="1"/>
  <c r="L105" i="2" s="1"/>
  <c r="M105" i="2" s="1"/>
  <c r="H105" i="2"/>
  <c r="G106" i="2"/>
  <c r="F107" i="2" s="1"/>
  <c r="K106" i="2" l="1"/>
  <c r="L106" i="2" s="1"/>
  <c r="M106" i="2" s="1"/>
  <c r="H106" i="2"/>
  <c r="G107" i="2"/>
  <c r="H107" i="2" s="1"/>
  <c r="K107" i="2" l="1"/>
  <c r="L107" i="2" s="1"/>
  <c r="M107" i="2" s="1"/>
  <c r="F108" i="2"/>
  <c r="G108" i="2" l="1"/>
  <c r="F109" i="2" s="1"/>
  <c r="G109" i="2" s="1"/>
  <c r="F110" i="2" s="1"/>
  <c r="H108" i="2" l="1"/>
  <c r="K108" i="2"/>
  <c r="L108" i="2" s="1"/>
  <c r="M108" i="2" s="1"/>
  <c r="K109" i="2"/>
  <c r="L109" i="2" s="1"/>
  <c r="M109" i="2" s="1"/>
  <c r="H109" i="2"/>
  <c r="G110" i="2"/>
  <c r="H110" i="2" s="1"/>
  <c r="K110" i="2" l="1"/>
  <c r="L110" i="2" s="1"/>
  <c r="M110" i="2" s="1"/>
  <c r="F111" i="2"/>
  <c r="G111" i="2" l="1"/>
  <c r="H111" i="2" s="1"/>
  <c r="F112" i="2" l="1"/>
  <c r="G112" i="2" s="1"/>
  <c r="F113" i="2" s="1"/>
  <c r="G113" i="2" s="1"/>
  <c r="F114" i="2" s="1"/>
  <c r="K111" i="2"/>
  <c r="L111" i="2" s="1"/>
  <c r="M111" i="2" s="1"/>
  <c r="H112" i="2" l="1"/>
  <c r="K112" i="2"/>
  <c r="L112" i="2" s="1"/>
  <c r="M112" i="2" s="1"/>
  <c r="K113" i="2"/>
  <c r="L113" i="2" s="1"/>
  <c r="M113" i="2" s="1"/>
  <c r="H113" i="2"/>
  <c r="G114" i="2"/>
  <c r="H114" i="2"/>
  <c r="K114" i="2" l="1"/>
  <c r="L114" i="2" s="1"/>
  <c r="M114" i="2" s="1"/>
  <c r="J113" i="2"/>
  <c r="J111" i="2"/>
  <c r="J114" i="2"/>
  <c r="J5" i="2"/>
  <c r="J6" i="2"/>
  <c r="J7" i="2"/>
  <c r="J8" i="2"/>
  <c r="J9" i="2"/>
  <c r="J10" i="2"/>
  <c r="J11" i="2"/>
  <c r="J12" i="2"/>
  <c r="J13" i="2"/>
  <c r="J15" i="2"/>
  <c r="J14" i="2"/>
  <c r="J16" i="2"/>
  <c r="J17" i="2"/>
  <c r="J19" i="2"/>
  <c r="J18" i="2"/>
  <c r="J21" i="2"/>
  <c r="J20" i="2"/>
  <c r="J22" i="2"/>
  <c r="J24" i="2"/>
  <c r="J23" i="2"/>
  <c r="J25" i="2"/>
  <c r="J26" i="2"/>
  <c r="J27" i="2"/>
  <c r="J28" i="2"/>
  <c r="J30" i="2"/>
  <c r="J29" i="2"/>
  <c r="J32" i="2"/>
  <c r="J33" i="2"/>
  <c r="J31" i="2"/>
  <c r="J34" i="2"/>
  <c r="J35" i="2"/>
  <c r="J36" i="2"/>
  <c r="J37" i="2"/>
  <c r="J38" i="2"/>
  <c r="J39" i="2"/>
  <c r="J40" i="2"/>
  <c r="J42" i="2"/>
  <c r="J41" i="2"/>
  <c r="J43" i="2"/>
  <c r="J47" i="2"/>
  <c r="J45" i="2"/>
  <c r="J44" i="2"/>
  <c r="J46" i="2"/>
  <c r="J48" i="2"/>
  <c r="J49" i="2"/>
  <c r="J50" i="2"/>
  <c r="J51" i="2"/>
  <c r="J52" i="2"/>
  <c r="J54" i="2"/>
  <c r="J53" i="2"/>
  <c r="J55" i="2"/>
  <c r="J58" i="2"/>
  <c r="J57" i="2"/>
  <c r="J59" i="2"/>
  <c r="J56" i="2"/>
  <c r="J60" i="2"/>
  <c r="J63" i="2"/>
  <c r="J62" i="2"/>
  <c r="J61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8" i="2"/>
  <c r="J77" i="2"/>
  <c r="J79" i="2"/>
  <c r="J80" i="2"/>
  <c r="J82" i="2"/>
  <c r="J81" i="2"/>
  <c r="J84" i="2"/>
  <c r="J85" i="2"/>
  <c r="J83" i="2"/>
  <c r="J87" i="2"/>
  <c r="J88" i="2"/>
  <c r="J86" i="2"/>
  <c r="J89" i="2"/>
  <c r="J91" i="2"/>
  <c r="J90" i="2"/>
  <c r="J93" i="2"/>
  <c r="J92" i="2"/>
  <c r="J94" i="2"/>
  <c r="J95" i="2"/>
  <c r="J96" i="2"/>
  <c r="J99" i="2"/>
  <c r="J97" i="2"/>
  <c r="J98" i="2"/>
  <c r="J100" i="2"/>
  <c r="J102" i="2"/>
  <c r="J101" i="2"/>
  <c r="J104" i="2"/>
  <c r="J103" i="2"/>
  <c r="J105" i="2"/>
  <c r="J106" i="2"/>
  <c r="J107" i="2"/>
  <c r="J109" i="2"/>
  <c r="J112" i="2"/>
  <c r="J110" i="2"/>
  <c r="J108" i="2"/>
  <c r="J4" i="2" l="1"/>
  <c r="O4" i="2" l="1"/>
  <c r="O16" i="2" s="1"/>
  <c r="P45" i="2" l="1"/>
  <c r="Q75" i="2"/>
  <c r="R75" i="2" s="1"/>
  <c r="P69" i="2"/>
  <c r="Q67" i="2"/>
  <c r="R67" i="2" s="1"/>
  <c r="Q77" i="2"/>
  <c r="R77" i="2" s="1"/>
  <c r="Q7" i="2"/>
  <c r="R7" i="2" s="1"/>
  <c r="Q102" i="2"/>
  <c r="R102" i="2" s="1"/>
  <c r="O63" i="2"/>
  <c r="O61" i="2"/>
  <c r="O97" i="2"/>
  <c r="O24" i="2"/>
  <c r="P97" i="2"/>
  <c r="P13" i="2"/>
  <c r="Q42" i="2"/>
  <c r="R42" i="2" s="1"/>
  <c r="P106" i="2"/>
  <c r="P44" i="2"/>
  <c r="P55" i="2"/>
  <c r="Q56" i="2"/>
  <c r="R56" i="2" s="1"/>
  <c r="O51" i="2"/>
  <c r="P29" i="2"/>
  <c r="O53" i="2"/>
  <c r="P95" i="2"/>
  <c r="P12" i="2"/>
  <c r="P105" i="2"/>
  <c r="P43" i="2"/>
  <c r="Q11" i="2"/>
  <c r="R11" i="2" s="1"/>
  <c r="P92" i="2"/>
  <c r="P39" i="2"/>
  <c r="P23" i="2"/>
  <c r="P7" i="2"/>
  <c r="Q26" i="2"/>
  <c r="R26" i="2" s="1"/>
  <c r="Q85" i="2"/>
  <c r="R85" i="2" s="1"/>
  <c r="Q97" i="2"/>
  <c r="R97" i="2" s="1"/>
  <c r="Q59" i="2"/>
  <c r="R59" i="2" s="1"/>
  <c r="Q99" i="2"/>
  <c r="R99" i="2" s="1"/>
  <c r="Q8" i="2"/>
  <c r="R8" i="2" s="1"/>
  <c r="O58" i="2"/>
  <c r="O60" i="2"/>
  <c r="O101" i="2"/>
  <c r="O15" i="2"/>
  <c r="P59" i="2"/>
  <c r="Q74" i="2"/>
  <c r="R74" i="2" s="1"/>
  <c r="P83" i="2"/>
  <c r="Q98" i="2"/>
  <c r="R98" i="2" s="1"/>
  <c r="P27" i="2"/>
  <c r="O27" i="2"/>
  <c r="P77" i="2"/>
  <c r="Q37" i="2"/>
  <c r="R37" i="2" s="1"/>
  <c r="Q96" i="2"/>
  <c r="R96" i="2" s="1"/>
  <c r="Q106" i="2"/>
  <c r="R106" i="2" s="1"/>
  <c r="Q76" i="2"/>
  <c r="R76" i="2" s="1"/>
  <c r="O13" i="2"/>
  <c r="O92" i="2"/>
  <c r="O88" i="2"/>
  <c r="O103" i="2"/>
  <c r="P107" i="2"/>
  <c r="Q70" i="2"/>
  <c r="R70" i="2" s="1"/>
  <c r="O80" i="2"/>
  <c r="P57" i="2"/>
  <c r="P93" i="2"/>
  <c r="P11" i="2"/>
  <c r="Q22" i="2"/>
  <c r="R22" i="2" s="1"/>
  <c r="P113" i="2"/>
  <c r="P53" i="2"/>
  <c r="P91" i="2"/>
  <c r="P37" i="2"/>
  <c r="P5" i="2"/>
  <c r="Q31" i="2"/>
  <c r="R31" i="2" s="1"/>
  <c r="P100" i="2"/>
  <c r="P76" i="2"/>
  <c r="P51" i="2"/>
  <c r="P20" i="2"/>
  <c r="P4" i="2"/>
  <c r="Q107" i="2"/>
  <c r="R107" i="2" s="1"/>
  <c r="Q27" i="2"/>
  <c r="R27" i="2" s="1"/>
  <c r="Q15" i="2"/>
  <c r="R15" i="2" s="1"/>
  <c r="Q55" i="2"/>
  <c r="R55" i="2" s="1"/>
  <c r="Q78" i="2"/>
  <c r="R78" i="2" s="1"/>
  <c r="Q92" i="2"/>
  <c r="R92" i="2" s="1"/>
  <c r="O52" i="2"/>
  <c r="O28" i="2"/>
  <c r="O17" i="2"/>
  <c r="O110" i="2"/>
  <c r="P71" i="2"/>
  <c r="Q45" i="2"/>
  <c r="R45" i="2" s="1"/>
  <c r="O30" i="2"/>
  <c r="P28" i="2"/>
  <c r="P68" i="2"/>
  <c r="Q41" i="2"/>
  <c r="R41" i="2" s="1"/>
  <c r="O62" i="2"/>
  <c r="P103" i="2"/>
  <c r="P79" i="2"/>
  <c r="P114" i="2"/>
  <c r="P65" i="2"/>
  <c r="P52" i="2"/>
  <c r="P21" i="2"/>
  <c r="Q58" i="2"/>
  <c r="R58" i="2" s="1"/>
  <c r="P111" i="2"/>
  <c r="P89" i="2"/>
  <c r="P63" i="2"/>
  <c r="P36" i="2"/>
  <c r="P87" i="2"/>
  <c r="P49" i="2"/>
  <c r="P19" i="2"/>
  <c r="Q66" i="2"/>
  <c r="R66" i="2" s="1"/>
  <c r="Q39" i="2"/>
  <c r="R39" i="2" s="1"/>
  <c r="Q79" i="2"/>
  <c r="R79" i="2" s="1"/>
  <c r="Q36" i="2"/>
  <c r="R36" i="2" s="1"/>
  <c r="O38" i="2"/>
  <c r="O26" i="2"/>
  <c r="O45" i="2"/>
  <c r="O76" i="2"/>
  <c r="P84" i="2"/>
  <c r="Q72" i="2"/>
  <c r="R72" i="2" s="1"/>
  <c r="O35" i="2"/>
  <c r="Q105" i="2"/>
  <c r="R105" i="2" s="1"/>
  <c r="P81" i="2"/>
  <c r="Q65" i="2"/>
  <c r="R65" i="2" s="1"/>
  <c r="Q93" i="2"/>
  <c r="R93" i="2" s="1"/>
  <c r="O41" i="2"/>
  <c r="P67" i="2"/>
  <c r="P102" i="2"/>
  <c r="P109" i="2"/>
  <c r="P99" i="2"/>
  <c r="P75" i="2"/>
  <c r="P61" i="2"/>
  <c r="P35" i="2"/>
  <c r="Q114" i="2"/>
  <c r="Q16" i="2"/>
  <c r="R16" i="2" s="1"/>
  <c r="Q86" i="2"/>
  <c r="R86" i="2" s="1"/>
  <c r="P108" i="2"/>
  <c r="P98" i="2"/>
  <c r="P85" i="2"/>
  <c r="P73" i="2"/>
  <c r="P60" i="2"/>
  <c r="P47" i="2"/>
  <c r="P31" i="2"/>
  <c r="P15" i="2"/>
  <c r="Q104" i="2"/>
  <c r="R104" i="2" s="1"/>
  <c r="Q49" i="2"/>
  <c r="R49" i="2" s="1"/>
  <c r="Q34" i="2"/>
  <c r="R34" i="2" s="1"/>
  <c r="Q63" i="2"/>
  <c r="R63" i="2" s="1"/>
  <c r="Q110" i="2"/>
  <c r="R110" i="2" s="1"/>
  <c r="Q35" i="2"/>
  <c r="R35" i="2" s="1"/>
  <c r="Q4" i="2"/>
  <c r="R4" i="2" s="1"/>
  <c r="O95" i="2"/>
  <c r="O46" i="2"/>
  <c r="O7" i="2"/>
  <c r="O11" i="2"/>
  <c r="O50" i="2"/>
  <c r="Q73" i="2"/>
  <c r="R73" i="2" s="1"/>
  <c r="Q46" i="2"/>
  <c r="R46" i="2" s="1"/>
  <c r="Q5" i="2"/>
  <c r="R5" i="2" s="1"/>
  <c r="Q60" i="2"/>
  <c r="R60" i="2" s="1"/>
  <c r="Q108" i="2"/>
  <c r="R108" i="2" s="1"/>
  <c r="O54" i="2"/>
  <c r="O90" i="2"/>
  <c r="O79" i="2"/>
  <c r="O93" i="2"/>
  <c r="O19" i="2"/>
  <c r="O14" i="2"/>
  <c r="O84" i="2"/>
  <c r="O67" i="2"/>
  <c r="O85" i="2"/>
  <c r="O71" i="2"/>
  <c r="O33" i="2"/>
  <c r="O77" i="2"/>
  <c r="O108" i="2"/>
  <c r="O82" i="2"/>
  <c r="P90" i="2"/>
  <c r="P82" i="2"/>
  <c r="P74" i="2"/>
  <c r="P66" i="2"/>
  <c r="P58" i="2"/>
  <c r="P50" i="2"/>
  <c r="P42" i="2"/>
  <c r="P34" i="2"/>
  <c r="P26" i="2"/>
  <c r="P18" i="2"/>
  <c r="P10" i="2"/>
  <c r="Q24" i="2"/>
  <c r="R24" i="2" s="1"/>
  <c r="Q13" i="2"/>
  <c r="R13" i="2" s="1"/>
  <c r="Q29" i="2"/>
  <c r="R29" i="2" s="1"/>
  <c r="Q89" i="2"/>
  <c r="R89" i="2" s="1"/>
  <c r="Q64" i="2"/>
  <c r="R64" i="2" s="1"/>
  <c r="Q83" i="2"/>
  <c r="R83" i="2" s="1"/>
  <c r="Q113" i="2"/>
  <c r="R113" i="2" s="1"/>
  <c r="Q43" i="2"/>
  <c r="R43" i="2" s="1"/>
  <c r="Q47" i="2"/>
  <c r="R47" i="2" s="1"/>
  <c r="Q82" i="2"/>
  <c r="R82" i="2" s="1"/>
  <c r="Q95" i="2"/>
  <c r="R95" i="2" s="1"/>
  <c r="Q50" i="2"/>
  <c r="R50" i="2" s="1"/>
  <c r="Q100" i="2"/>
  <c r="R100" i="2" s="1"/>
  <c r="Q52" i="2"/>
  <c r="R52" i="2" s="1"/>
  <c r="O12" i="2"/>
  <c r="O64" i="2"/>
  <c r="O20" i="2"/>
  <c r="O72" i="2"/>
  <c r="O86" i="2"/>
  <c r="O43" i="2"/>
  <c r="O25" i="2"/>
  <c r="O99" i="2"/>
  <c r="O83" i="2"/>
  <c r="O74" i="2"/>
  <c r="O44" i="2"/>
  <c r="O109" i="2"/>
  <c r="O6" i="2"/>
  <c r="O114" i="2"/>
  <c r="Q40" i="2"/>
  <c r="R40" i="2" s="1"/>
  <c r="Q51" i="2"/>
  <c r="R51" i="2" s="1"/>
  <c r="Q17" i="2"/>
  <c r="R17" i="2" s="1"/>
  <c r="Q53" i="2"/>
  <c r="R53" i="2" s="1"/>
  <c r="Q61" i="2"/>
  <c r="R61" i="2" s="1"/>
  <c r="Q38" i="2"/>
  <c r="R38" i="2" s="1"/>
  <c r="Q32" i="2"/>
  <c r="R32" i="2" s="1"/>
  <c r="Q48" i="2"/>
  <c r="R48" i="2" s="1"/>
  <c r="Q54" i="2"/>
  <c r="R54" i="2" s="1"/>
  <c r="Q20" i="2"/>
  <c r="R20" i="2" s="1"/>
  <c r="Q84" i="2"/>
  <c r="R84" i="2" s="1"/>
  <c r="O10" i="2"/>
  <c r="O57" i="2"/>
  <c r="O18" i="2"/>
  <c r="O59" i="2"/>
  <c r="O48" i="2"/>
  <c r="O66" i="2"/>
  <c r="O31" i="2"/>
  <c r="O70" i="2"/>
  <c r="O36" i="2"/>
  <c r="O106" i="2"/>
  <c r="O55" i="2"/>
  <c r="O104" i="2"/>
  <c r="O49" i="2"/>
  <c r="O112" i="2"/>
  <c r="P41" i="2"/>
  <c r="P33" i="2"/>
  <c r="P25" i="2"/>
  <c r="P17" i="2"/>
  <c r="P9" i="2"/>
  <c r="Q25" i="2"/>
  <c r="R25" i="2" s="1"/>
  <c r="Q30" i="2"/>
  <c r="R30" i="2" s="1"/>
  <c r="Q23" i="2"/>
  <c r="R23" i="2" s="1"/>
  <c r="P112" i="2"/>
  <c r="P104" i="2"/>
  <c r="P96" i="2"/>
  <c r="P88" i="2"/>
  <c r="P80" i="2"/>
  <c r="P72" i="2"/>
  <c r="P64" i="2"/>
  <c r="P56" i="2"/>
  <c r="P48" i="2"/>
  <c r="P40" i="2"/>
  <c r="P32" i="2"/>
  <c r="P24" i="2"/>
  <c r="P16" i="2"/>
  <c r="P8" i="2"/>
  <c r="Q101" i="2"/>
  <c r="R101" i="2" s="1"/>
  <c r="Q57" i="2"/>
  <c r="R57" i="2" s="1"/>
  <c r="Q80" i="2"/>
  <c r="R80" i="2" s="1"/>
  <c r="Q6" i="2"/>
  <c r="R6" i="2" s="1"/>
  <c r="Q103" i="2"/>
  <c r="R103" i="2" s="1"/>
  <c r="Q88" i="2"/>
  <c r="R88" i="2" s="1"/>
  <c r="Q14" i="2"/>
  <c r="R14" i="2" s="1"/>
  <c r="Q71" i="2"/>
  <c r="R71" i="2" s="1"/>
  <c r="Q109" i="2"/>
  <c r="R109" i="2" s="1"/>
  <c r="Q62" i="2"/>
  <c r="R62" i="2" s="1"/>
  <c r="Q10" i="2"/>
  <c r="R10" i="2" s="1"/>
  <c r="Q90" i="2"/>
  <c r="R90" i="2" s="1"/>
  <c r="Q44" i="2"/>
  <c r="R44" i="2" s="1"/>
  <c r="Q12" i="2"/>
  <c r="R12" i="2" s="1"/>
  <c r="O22" i="2"/>
  <c r="O89" i="2"/>
  <c r="O21" i="2"/>
  <c r="O91" i="2"/>
  <c r="O111" i="2"/>
  <c r="O98" i="2"/>
  <c r="O34" i="2"/>
  <c r="O102" i="2"/>
  <c r="O39" i="2"/>
  <c r="O96" i="2"/>
  <c r="O5" i="2"/>
  <c r="O75" i="2"/>
  <c r="O47" i="2"/>
  <c r="O81" i="2"/>
  <c r="O29" i="2"/>
  <c r="O68" i="2"/>
  <c r="O42" i="2"/>
  <c r="O73" i="2"/>
  <c r="O37" i="2"/>
  <c r="O107" i="2"/>
  <c r="O87" i="2"/>
  <c r="O113" i="2"/>
  <c r="P110" i="2"/>
  <c r="P101" i="2"/>
  <c r="P94" i="2"/>
  <c r="P86" i="2"/>
  <c r="P78" i="2"/>
  <c r="P70" i="2"/>
  <c r="P62" i="2"/>
  <c r="P54" i="2"/>
  <c r="P46" i="2"/>
  <c r="P38" i="2"/>
  <c r="P30" i="2"/>
  <c r="P22" i="2"/>
  <c r="P14" i="2"/>
  <c r="P6" i="2"/>
  <c r="Q91" i="2"/>
  <c r="R91" i="2" s="1"/>
  <c r="Q112" i="2"/>
  <c r="R112" i="2" s="1"/>
  <c r="Q18" i="2"/>
  <c r="R18" i="2" s="1"/>
  <c r="Q81" i="2"/>
  <c r="R81" i="2" s="1"/>
  <c r="Q87" i="2"/>
  <c r="R87" i="2" s="1"/>
  <c r="Q111" i="2"/>
  <c r="R111" i="2" s="1"/>
  <c r="Q21" i="2"/>
  <c r="R21" i="2" s="1"/>
  <c r="Q94" i="2"/>
  <c r="R94" i="2" s="1"/>
  <c r="Q33" i="2"/>
  <c r="R33" i="2" s="1"/>
  <c r="Q19" i="2"/>
  <c r="R19" i="2" s="1"/>
  <c r="Q9" i="2"/>
  <c r="R9" i="2" s="1"/>
  <c r="Q69" i="2"/>
  <c r="R69" i="2" s="1"/>
  <c r="Q68" i="2"/>
  <c r="R68" i="2" s="1"/>
  <c r="Q28" i="2"/>
  <c r="R28" i="2" s="1"/>
  <c r="O32" i="2"/>
  <c r="O56" i="2"/>
  <c r="O40" i="2"/>
  <c r="O94" i="2"/>
  <c r="O23" i="2"/>
  <c r="O65" i="2"/>
  <c r="O69" i="2"/>
  <c r="O100" i="2"/>
  <c r="O9" i="2"/>
  <c r="O105" i="2"/>
  <c r="O8" i="2"/>
  <c r="O78" i="2"/>
  <c r="R114" i="2" l="1"/>
  <c r="S114" i="2" s="1"/>
  <c r="T114" i="2" l="1"/>
  <c r="U114" i="2" s="1"/>
  <c r="S113" i="2"/>
  <c r="S112" i="2" s="1"/>
  <c r="T112" i="2" l="1"/>
  <c r="U112" i="2" s="1"/>
  <c r="T113" i="2"/>
  <c r="U113" i="2" s="1"/>
  <c r="S111" i="2"/>
  <c r="T111" i="2" l="1"/>
  <c r="U111" i="2" s="1"/>
  <c r="S110" i="2"/>
  <c r="T110" i="2" s="1"/>
  <c r="U110" i="2" s="1"/>
  <c r="S109" i="2" l="1"/>
  <c r="T109" i="2" s="1"/>
  <c r="U109" i="2"/>
  <c r="S108" i="2"/>
  <c r="T108" i="2" s="1"/>
  <c r="U108" i="2" l="1"/>
  <c r="S107" i="2"/>
  <c r="T107" i="2" s="1"/>
  <c r="U107" i="2" l="1"/>
  <c r="S106" i="2"/>
  <c r="T106" i="2" s="1"/>
  <c r="U106" i="2" l="1"/>
  <c r="S105" i="2"/>
  <c r="T105" i="2" s="1"/>
  <c r="U105" i="2" l="1"/>
  <c r="S104" i="2"/>
  <c r="T104" i="2" s="1"/>
  <c r="U104" i="2" l="1"/>
  <c r="S103" i="2"/>
  <c r="T103" i="2" s="1"/>
  <c r="U103" i="2" l="1"/>
  <c r="S102" i="2"/>
  <c r="T102" i="2" s="1"/>
  <c r="U102" i="2" l="1"/>
  <c r="S101" i="2"/>
  <c r="T101" i="2" s="1"/>
  <c r="U101" i="2" l="1"/>
  <c r="S100" i="2"/>
  <c r="T100" i="2" s="1"/>
  <c r="U100" i="2" l="1"/>
  <c r="S99" i="2"/>
  <c r="T99" i="2" s="1"/>
  <c r="U99" i="2" l="1"/>
  <c r="S98" i="2"/>
  <c r="T98" i="2" s="1"/>
  <c r="U98" i="2" l="1"/>
  <c r="S97" i="2"/>
  <c r="T97" i="2" s="1"/>
  <c r="U97" i="2" l="1"/>
  <c r="S96" i="2"/>
  <c r="T96" i="2" s="1"/>
  <c r="U96" i="2" l="1"/>
  <c r="S95" i="2"/>
  <c r="T95" i="2" s="1"/>
  <c r="U95" i="2" l="1"/>
  <c r="S94" i="2"/>
  <c r="T94" i="2" s="1"/>
  <c r="U94" i="2" l="1"/>
  <c r="S93" i="2"/>
  <c r="T93" i="2" s="1"/>
  <c r="U93" i="2" l="1"/>
  <c r="S92" i="2"/>
  <c r="T92" i="2" s="1"/>
  <c r="U92" i="2" l="1"/>
  <c r="S91" i="2"/>
  <c r="T91" i="2" s="1"/>
  <c r="U91" i="2" l="1"/>
  <c r="S90" i="2"/>
  <c r="T90" i="2" s="1"/>
  <c r="U90" i="2" l="1"/>
  <c r="S89" i="2"/>
  <c r="T89" i="2" s="1"/>
  <c r="U89" i="2" l="1"/>
  <c r="S88" i="2"/>
  <c r="T88" i="2" s="1"/>
  <c r="U88" i="2" l="1"/>
  <c r="S87" i="2"/>
  <c r="T87" i="2" s="1"/>
  <c r="U87" i="2" l="1"/>
  <c r="S86" i="2"/>
  <c r="T86" i="2" s="1"/>
  <c r="U86" i="2" l="1"/>
  <c r="S85" i="2"/>
  <c r="T85" i="2" s="1"/>
  <c r="U85" i="2" l="1"/>
  <c r="S84" i="2"/>
  <c r="T84" i="2" s="1"/>
  <c r="U84" i="2" l="1"/>
  <c r="S83" i="2"/>
  <c r="T83" i="2" s="1"/>
  <c r="U83" i="2" l="1"/>
  <c r="S82" i="2"/>
  <c r="T82" i="2" s="1"/>
  <c r="U82" i="2" l="1"/>
  <c r="S81" i="2"/>
  <c r="T81" i="2" s="1"/>
  <c r="U81" i="2" l="1"/>
  <c r="S80" i="2"/>
  <c r="T80" i="2" s="1"/>
  <c r="U80" i="2" l="1"/>
  <c r="S79" i="2"/>
  <c r="T79" i="2" s="1"/>
  <c r="U79" i="2" l="1"/>
  <c r="S78" i="2"/>
  <c r="T78" i="2" s="1"/>
  <c r="U78" i="2" l="1"/>
  <c r="S77" i="2"/>
  <c r="T77" i="2" s="1"/>
  <c r="U77" i="2" l="1"/>
  <c r="S76" i="2"/>
  <c r="T76" i="2" s="1"/>
  <c r="U76" i="2" l="1"/>
  <c r="S75" i="2"/>
  <c r="T75" i="2" s="1"/>
  <c r="U75" i="2" l="1"/>
  <c r="S74" i="2"/>
  <c r="T74" i="2" s="1"/>
  <c r="U74" i="2" l="1"/>
  <c r="S73" i="2"/>
  <c r="T73" i="2" s="1"/>
  <c r="U73" i="2" l="1"/>
  <c r="S72" i="2"/>
  <c r="T72" i="2" s="1"/>
  <c r="U72" i="2" l="1"/>
  <c r="S71" i="2"/>
  <c r="T71" i="2" s="1"/>
  <c r="U71" i="2" l="1"/>
  <c r="S70" i="2"/>
  <c r="T70" i="2" s="1"/>
  <c r="U70" i="2" l="1"/>
  <c r="S69" i="2"/>
  <c r="T69" i="2" s="1"/>
  <c r="U69" i="2" l="1"/>
  <c r="S68" i="2"/>
  <c r="T68" i="2" s="1"/>
  <c r="U68" i="2" l="1"/>
  <c r="S67" i="2"/>
  <c r="T67" i="2" s="1"/>
  <c r="U67" i="2" l="1"/>
  <c r="S66" i="2"/>
  <c r="T66" i="2" s="1"/>
  <c r="U66" i="2" l="1"/>
  <c r="S65" i="2"/>
  <c r="T65" i="2" s="1"/>
  <c r="U65" i="2" l="1"/>
  <c r="S64" i="2"/>
  <c r="T64" i="2" s="1"/>
  <c r="U64" i="2" l="1"/>
  <c r="S63" i="2"/>
  <c r="T63" i="2" s="1"/>
  <c r="U63" i="2" l="1"/>
  <c r="S62" i="2"/>
  <c r="T62" i="2" s="1"/>
  <c r="U62" i="2" l="1"/>
  <c r="S61" i="2"/>
  <c r="T61" i="2" s="1"/>
  <c r="U61" i="2" l="1"/>
  <c r="S60" i="2"/>
  <c r="T60" i="2" s="1"/>
  <c r="U60" i="2" l="1"/>
  <c r="S59" i="2"/>
  <c r="T59" i="2" s="1"/>
  <c r="U59" i="2" l="1"/>
  <c r="S58" i="2"/>
  <c r="T58" i="2" s="1"/>
  <c r="U58" i="2" l="1"/>
  <c r="S57" i="2"/>
  <c r="T57" i="2" s="1"/>
  <c r="U57" i="2" l="1"/>
  <c r="S56" i="2"/>
  <c r="T56" i="2" s="1"/>
  <c r="U56" i="2" l="1"/>
  <c r="S55" i="2"/>
  <c r="T55" i="2" s="1"/>
  <c r="U55" i="2" l="1"/>
  <c r="S54" i="2"/>
  <c r="T54" i="2" s="1"/>
  <c r="U54" i="2" l="1"/>
  <c r="S53" i="2"/>
  <c r="T53" i="2" s="1"/>
  <c r="U53" i="2" l="1"/>
  <c r="S52" i="2"/>
  <c r="T52" i="2" s="1"/>
  <c r="U52" i="2" l="1"/>
  <c r="S51" i="2"/>
  <c r="T51" i="2" s="1"/>
  <c r="U51" i="2" l="1"/>
  <c r="S50" i="2"/>
  <c r="T50" i="2" s="1"/>
  <c r="U50" i="2" l="1"/>
  <c r="S49" i="2"/>
  <c r="T49" i="2" s="1"/>
  <c r="U49" i="2" l="1"/>
  <c r="S48" i="2"/>
  <c r="T48" i="2" s="1"/>
  <c r="U48" i="2" l="1"/>
  <c r="S47" i="2"/>
  <c r="T47" i="2" s="1"/>
  <c r="U47" i="2" l="1"/>
  <c r="S46" i="2"/>
  <c r="T46" i="2" s="1"/>
  <c r="U46" i="2" l="1"/>
  <c r="S45" i="2"/>
  <c r="T45" i="2" s="1"/>
  <c r="U45" i="2" l="1"/>
  <c r="S44" i="2"/>
  <c r="T44" i="2" s="1"/>
  <c r="U44" i="2" l="1"/>
  <c r="S43" i="2"/>
  <c r="T43" i="2" s="1"/>
  <c r="U43" i="2" l="1"/>
  <c r="S42" i="2"/>
  <c r="T42" i="2" s="1"/>
  <c r="U42" i="2" l="1"/>
  <c r="S41" i="2"/>
  <c r="T41" i="2" s="1"/>
  <c r="U41" i="2" l="1"/>
  <c r="S40" i="2"/>
  <c r="T40" i="2" s="1"/>
  <c r="U40" i="2" l="1"/>
  <c r="S39" i="2"/>
  <c r="T39" i="2" s="1"/>
  <c r="U39" i="2" l="1"/>
  <c r="S38" i="2"/>
  <c r="T38" i="2" s="1"/>
  <c r="U38" i="2" l="1"/>
  <c r="S37" i="2"/>
  <c r="T37" i="2" s="1"/>
  <c r="U37" i="2" l="1"/>
  <c r="S36" i="2"/>
  <c r="T36" i="2" s="1"/>
  <c r="U36" i="2" l="1"/>
  <c r="S35" i="2"/>
  <c r="T35" i="2" s="1"/>
  <c r="U35" i="2" l="1"/>
  <c r="S34" i="2"/>
  <c r="T34" i="2" s="1"/>
  <c r="U34" i="2" l="1"/>
  <c r="S33" i="2"/>
  <c r="T33" i="2" s="1"/>
  <c r="U33" i="2" l="1"/>
  <c r="S32" i="2"/>
  <c r="T32" i="2" s="1"/>
  <c r="U32" i="2" l="1"/>
  <c r="S31" i="2"/>
  <c r="T31" i="2" s="1"/>
  <c r="U31" i="2" l="1"/>
  <c r="S30" i="2"/>
  <c r="T30" i="2" s="1"/>
  <c r="U30" i="2" l="1"/>
  <c r="S29" i="2"/>
  <c r="T29" i="2" s="1"/>
  <c r="U29" i="2" l="1"/>
  <c r="S28" i="2"/>
  <c r="T28" i="2" s="1"/>
  <c r="U28" i="2" l="1"/>
  <c r="S27" i="2"/>
  <c r="T27" i="2" s="1"/>
  <c r="U27" i="2" l="1"/>
  <c r="S26" i="2"/>
  <c r="T26" i="2" s="1"/>
  <c r="U26" i="2" l="1"/>
  <c r="S25" i="2"/>
  <c r="T25" i="2" s="1"/>
  <c r="U25" i="2" l="1"/>
  <c r="S24" i="2"/>
  <c r="T24" i="2" s="1"/>
  <c r="U24" i="2" l="1"/>
  <c r="S23" i="2"/>
  <c r="T23" i="2" s="1"/>
  <c r="U23" i="2" l="1"/>
  <c r="S22" i="2"/>
  <c r="T22" i="2" s="1"/>
  <c r="U22" i="2" l="1"/>
  <c r="S21" i="2"/>
  <c r="T21" i="2" s="1"/>
  <c r="U21" i="2" l="1"/>
  <c r="S20" i="2"/>
  <c r="T20" i="2" s="1"/>
  <c r="U20" i="2" l="1"/>
  <c r="S19" i="2"/>
  <c r="T19" i="2" s="1"/>
  <c r="U19" i="2" l="1"/>
  <c r="S18" i="2"/>
  <c r="T18" i="2" s="1"/>
  <c r="U18" i="2" l="1"/>
  <c r="S17" i="2"/>
  <c r="T17" i="2" s="1"/>
  <c r="U17" i="2" l="1"/>
  <c r="S16" i="2"/>
  <c r="T16" i="2" s="1"/>
  <c r="U16" i="2" l="1"/>
  <c r="S15" i="2"/>
  <c r="T15" i="2" s="1"/>
  <c r="U15" i="2" l="1"/>
  <c r="S14" i="2"/>
  <c r="T14" i="2" s="1"/>
  <c r="U14" i="2" l="1"/>
  <c r="S13" i="2"/>
  <c r="T13" i="2" s="1"/>
  <c r="U13" i="2" l="1"/>
  <c r="S12" i="2"/>
  <c r="T12" i="2" s="1"/>
  <c r="U12" i="2" l="1"/>
  <c r="S11" i="2"/>
  <c r="T11" i="2" s="1"/>
  <c r="U11" i="2" l="1"/>
  <c r="S10" i="2"/>
  <c r="T10" i="2" s="1"/>
  <c r="U10" i="2" l="1"/>
  <c r="S9" i="2"/>
  <c r="T9" i="2" s="1"/>
  <c r="U9" i="2" l="1"/>
  <c r="S8" i="2"/>
  <c r="T8" i="2" s="1"/>
  <c r="U8" i="2" l="1"/>
  <c r="S7" i="2"/>
  <c r="T7" i="2" s="1"/>
  <c r="U7" i="2" l="1"/>
  <c r="S6" i="2"/>
  <c r="T6" i="2" s="1"/>
  <c r="U6" i="2" l="1"/>
  <c r="S5" i="2"/>
  <c r="T5" i="2" s="1"/>
  <c r="U5" i="2" l="1"/>
  <c r="S4" i="2"/>
  <c r="T4" i="2" s="1"/>
  <c r="U4" i="2" l="1"/>
</calcChain>
</file>

<file path=xl/sharedStrings.xml><?xml version="1.0" encoding="utf-8"?>
<sst xmlns="http://schemas.openxmlformats.org/spreadsheetml/2006/main" count="96" uniqueCount="39">
  <si>
    <t>Year</t>
  </si>
  <si>
    <t>Age</t>
  </si>
  <si>
    <t>mx</t>
  </si>
  <si>
    <t>qx</t>
  </si>
  <si>
    <t>lx</t>
  </si>
  <si>
    <t>ex</t>
  </si>
  <si>
    <t xml:space="preserve"> </t>
  </si>
  <si>
    <t>dx</t>
  </si>
  <si>
    <t>Lx</t>
  </si>
  <si>
    <t>Tx</t>
  </si>
  <si>
    <t>110+</t>
  </si>
  <si>
    <t>ax</t>
  </si>
  <si>
    <t>SWEDEN Females 2000-2016 Life Tables</t>
  </si>
  <si>
    <t>SWEDEN Males 2000-2016 Life Tables</t>
  </si>
  <si>
    <t>Cumulative mortality Mx=Σ(dx/lx)</t>
  </si>
  <si>
    <t>Average Cumulative Mortality Mx/x</t>
  </si>
  <si>
    <t>Years of disability influence at age x</t>
  </si>
  <si>
    <t>bx HLYL Indicator  PLYL/lx</t>
  </si>
  <si>
    <t>Disability Parameter</t>
  </si>
  <si>
    <t>Person life years lost PLYL</t>
  </si>
  <si>
    <t>Proportion with disability</t>
  </si>
  <si>
    <t>Cumulative mortality Μx=Σ(dx/lx)</t>
  </si>
  <si>
    <t>Years of disability influence at age x    xdx/Mx</t>
  </si>
  <si>
    <t>bx HLYL Indicator  PLYL/lx bx=(xdx) / (lxMx)</t>
  </si>
  <si>
    <t>Disability Parameter kD</t>
  </si>
  <si>
    <t>Proportion with disability    PxD</t>
  </si>
  <si>
    <t>Sullivan Method</t>
  </si>
  <si>
    <t>Person Years Lived wthout disability      LxD</t>
  </si>
  <si>
    <t>Total Years Lived without disability    TxD</t>
  </si>
  <si>
    <t>Healthy Life Years Lost    HLYL</t>
  </si>
  <si>
    <t>Person life years lost PLYL (xdx/Mx)*kD</t>
  </si>
  <si>
    <t>Country</t>
  </si>
  <si>
    <t>Males</t>
  </si>
  <si>
    <t>Czechia</t>
  </si>
  <si>
    <t>Disability free life expectancy (HLE)        exD</t>
  </si>
  <si>
    <r>
      <rPr>
        <b/>
        <sz val="12"/>
        <color rgb="FF002060"/>
        <rFont val="Calibri"/>
        <family val="2"/>
        <scheme val="minor"/>
      </rPr>
      <t>Estimates of HLYL and HLE (C H Skiadas and C Skiadas, 2016, first version).</t>
    </r>
    <r>
      <rPr>
        <b/>
        <sz val="16"/>
        <color theme="1"/>
        <rFont val="Calibri"/>
        <family val="2"/>
        <scheme val="minor"/>
      </rPr>
      <t xml:space="preserve"> </t>
    </r>
    <r>
      <rPr>
        <b/>
        <sz val="14"/>
        <color rgb="FF002060"/>
        <rFont val="Calibri"/>
        <family val="2"/>
        <scheme val="minor"/>
      </rPr>
      <t>TEMPLATE</t>
    </r>
    <r>
      <rPr>
        <b/>
        <sz val="11"/>
        <color rgb="FF0808C4"/>
        <rFont val="Calibri"/>
        <family val="2"/>
        <scheme val="minor"/>
      </rPr>
      <t xml:space="preserve">  </t>
    </r>
    <r>
      <rPr>
        <b/>
        <sz val="11"/>
        <color theme="1"/>
        <rFont val="Calibri"/>
        <family val="2"/>
        <scheme val="minor"/>
      </rPr>
      <t xml:space="preserve">                                                         Add mortality data in this Excel file and do not change the supporting files as they run automatically</t>
    </r>
  </si>
  <si>
    <t>http://www.asmda.es/demographics2023.html</t>
  </si>
  <si>
    <t>Latest, October 26, 2022</t>
  </si>
  <si>
    <t>Add the first 5 columns from Human Mortality Database - The Life Expectancy (LE), the Healthy Life Expectancy (HLE) and the Healthy Life Years Lost (HLYL) are calculated in the next 16 columns of this Template - See Czechia, males (1950-2019) and Spain (1908-2020)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</si>
</sst>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0.000"/>
    <numFmt numFmtId="166" formatCode="0.00000"/>
    <numFmt numFmtId="167" formatCode="0.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rgb="FF002060"/>
      <name val="Calibri"/>
      <family val="2"/>
      <scheme val="minor"/>
    </font>
    <font>
      <sz val="9"/>
      <name val="Arial"/>
      <family val="2"/>
      <charset val="161"/>
    </font>
    <font>
      <b/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0808C4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0"/>
      <name val="Calibri"/>
      <family val="2"/>
      <scheme val="minor"/>
    </font>
  </fonts>
  <fills count="4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9F1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DFCB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5F4FF"/>
        <bgColor indexed="64"/>
      </patternFill>
    </fill>
    <fill>
      <patternFill patternType="solid">
        <fgColor rgb="FFDFE8CA"/>
        <bgColor indexed="64"/>
      </patternFill>
    </fill>
    <fill>
      <patternFill patternType="solid">
        <fgColor rgb="FFE3DDEB"/>
        <bgColor indexed="64"/>
      </patternFill>
    </fill>
    <fill>
      <patternFill patternType="solid">
        <fgColor rgb="FFD1F3FF"/>
        <bgColor indexed="64"/>
      </patternFill>
    </fill>
    <fill>
      <patternFill patternType="solid">
        <fgColor rgb="FFE7EFD5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7" fillId="0" borderId="0" applyNumberForma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/>
    <xf numFmtId="1" fontId="0" fillId="0" borderId="0" xfId="0" applyNumberFormat="1"/>
    <xf numFmtId="0" fontId="16" fillId="0" borderId="0" xfId="0" applyFont="1"/>
    <xf numFmtId="0" fontId="0" fillId="0" borderId="0" xfId="0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" fontId="19" fillId="0" borderId="0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165" fontId="0" fillId="0" borderId="0" xfId="0" applyNumberFormat="1"/>
    <xf numFmtId="164" fontId="0" fillId="0" borderId="0" xfId="0" applyNumberFormat="1"/>
    <xf numFmtId="165" fontId="0" fillId="0" borderId="0" xfId="0" applyNumberFormat="1" applyFill="1"/>
    <xf numFmtId="1" fontId="0" fillId="0" borderId="0" xfId="0" applyNumberFormat="1" applyFill="1"/>
    <xf numFmtId="0" fontId="16" fillId="0" borderId="0" xfId="0" applyFont="1" applyFill="1" applyAlignment="1">
      <alignment vertical="center"/>
    </xf>
    <xf numFmtId="0" fontId="21" fillId="33" borderId="11" xfId="0" applyFont="1" applyFill="1" applyBorder="1" applyAlignment="1">
      <alignment horizontal="center" vertical="center" wrapText="1"/>
    </xf>
    <xf numFmtId="0" fontId="16" fillId="33" borderId="0" xfId="0" applyFont="1" applyFill="1" applyAlignment="1">
      <alignment horizontal="center" vertical="center" wrapText="1"/>
    </xf>
    <xf numFmtId="0" fontId="23" fillId="34" borderId="0" xfId="0" applyFont="1" applyFill="1" applyAlignment="1">
      <alignment horizontal="left" vertical="center"/>
    </xf>
    <xf numFmtId="0" fontId="0" fillId="34" borderId="0" xfId="0" applyFill="1"/>
    <xf numFmtId="0" fontId="16" fillId="34" borderId="0" xfId="0" applyFont="1" applyFill="1" applyAlignment="1">
      <alignment vertical="center"/>
    </xf>
    <xf numFmtId="164" fontId="16" fillId="34" borderId="0" xfId="0" applyNumberFormat="1" applyFont="1" applyFill="1" applyAlignment="1">
      <alignment vertical="center"/>
    </xf>
    <xf numFmtId="0" fontId="16" fillId="35" borderId="13" xfId="0" applyFont="1" applyFill="1" applyBorder="1" applyAlignment="1">
      <alignment vertical="center"/>
    </xf>
    <xf numFmtId="0" fontId="16" fillId="35" borderId="13" xfId="0" applyFont="1" applyFill="1" applyBorder="1" applyAlignment="1">
      <alignment horizontal="left" vertical="center" wrapText="1"/>
    </xf>
    <xf numFmtId="0" fontId="16" fillId="35" borderId="13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4" fontId="20" fillId="38" borderId="0" xfId="0" applyNumberFormat="1" applyFont="1" applyFill="1" applyBorder="1" applyAlignment="1">
      <alignment horizontal="center" vertical="center"/>
    </xf>
    <xf numFmtId="2" fontId="16" fillId="36" borderId="0" xfId="0" applyNumberFormat="1" applyFont="1" applyFill="1" applyAlignment="1">
      <alignment horizontal="center"/>
    </xf>
    <xf numFmtId="2" fontId="0" fillId="37" borderId="0" xfId="0" applyNumberFormat="1" applyFill="1" applyAlignment="1">
      <alignment horizontal="center"/>
    </xf>
    <xf numFmtId="0" fontId="0" fillId="0" borderId="12" xfId="0" applyBorder="1" applyAlignment="1">
      <alignment horizontal="center" vertical="center" wrapText="1"/>
    </xf>
    <xf numFmtId="165" fontId="0" fillId="0" borderId="12" xfId="0" applyNumberForma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2" fillId="39" borderId="0" xfId="0" applyFont="1" applyFill="1" applyBorder="1" applyAlignment="1">
      <alignment horizontal="center" vertical="center" wrapText="1"/>
    </xf>
    <xf numFmtId="0" fontId="18" fillId="41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16" fillId="40" borderId="10" xfId="0" applyFont="1" applyFill="1" applyBorder="1" applyAlignment="1">
      <alignment vertical="center" wrapText="1"/>
    </xf>
    <xf numFmtId="0" fontId="0" fillId="40" borderId="0" xfId="0" applyFill="1" applyBorder="1" applyAlignment="1">
      <alignment wrapText="1"/>
    </xf>
    <xf numFmtId="0" fontId="0" fillId="40" borderId="0" xfId="0" applyFill="1" applyAlignment="1"/>
    <xf numFmtId="0" fontId="27" fillId="0" borderId="0" xfId="42" applyAlignment="1">
      <alignment vertical="center"/>
    </xf>
    <xf numFmtId="0" fontId="0" fillId="0" borderId="0" xfId="0" applyAlignment="1">
      <alignment vertical="center"/>
    </xf>
    <xf numFmtId="0" fontId="28" fillId="0" borderId="14" xfId="42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6" fillId="42" borderId="0" xfId="0" applyFont="1" applyFill="1"/>
    <xf numFmtId="0" fontId="0" fillId="42" borderId="0" xfId="0" applyFill="1"/>
    <xf numFmtId="166" fontId="19" fillId="42" borderId="0" xfId="0" applyNumberFormat="1" applyFont="1" applyFill="1" applyBorder="1" applyAlignment="1" applyProtection="1">
      <alignment horizontal="center"/>
    </xf>
    <xf numFmtId="2" fontId="19" fillId="42" borderId="0" xfId="0" applyNumberFormat="1" applyFont="1" applyFill="1" applyBorder="1" applyAlignment="1" applyProtection="1">
      <alignment horizontal="center"/>
    </xf>
    <xf numFmtId="167" fontId="19" fillId="42" borderId="0" xfId="0" applyNumberFormat="1" applyFont="1" applyFill="1" applyBorder="1" applyAlignment="1" applyProtection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E7EFD5"/>
      <color rgb="FFD1F3FF"/>
      <color rgb="FFD3D3D3"/>
      <color rgb="FFE3DDEB"/>
      <color rgb="FFDFE8CA"/>
      <color rgb="FFD5F4FF"/>
      <color rgb="FF9BE5FF"/>
      <color rgb="FFCDFCB6"/>
      <color rgb="FFD0EBB3"/>
      <color rgb="FF0808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asmda.es/demographics2023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890"/>
  <sheetViews>
    <sheetView tabSelected="1" workbookViewId="0">
      <selection activeCell="C3" sqref="C3"/>
    </sheetView>
  </sheetViews>
  <sheetFormatPr defaultRowHeight="14.4" x14ac:dyDescent="0.3"/>
  <cols>
    <col min="1" max="1" width="9.33203125" customWidth="1"/>
    <col min="2" max="2" width="5.44140625" customWidth="1"/>
    <col min="4" max="4" width="10" customWidth="1"/>
    <col min="5" max="5" width="7.5546875" customWidth="1"/>
    <col min="6" max="6" width="9.44140625" customWidth="1"/>
    <col min="7" max="7" width="8.33203125" customWidth="1"/>
    <col min="8" max="8" width="9.44140625" customWidth="1"/>
    <col min="9" max="9" width="10" customWidth="1"/>
    <col min="10" max="10" width="7.88671875" customWidth="1"/>
    <col min="11" max="11" width="10.5546875" customWidth="1"/>
    <col min="12" max="12" width="10" customWidth="1"/>
    <col min="13" max="13" width="13" customWidth="1"/>
    <col min="14" max="14" width="14.5546875" customWidth="1"/>
    <col min="15" max="15" width="9.88671875" customWidth="1"/>
    <col min="16" max="16" width="12.6640625" customWidth="1"/>
    <col min="17" max="17" width="10.33203125" customWidth="1"/>
    <col min="18" max="18" width="10" customWidth="1"/>
    <col min="19" max="19" width="10.21875" customWidth="1"/>
    <col min="21" max="21" width="7.77734375" customWidth="1"/>
  </cols>
  <sheetData>
    <row r="1" spans="1:57" ht="51.75" customHeight="1" x14ac:dyDescent="0.3">
      <c r="A1" s="34" t="s">
        <v>35</v>
      </c>
      <c r="B1" s="35"/>
      <c r="C1" s="35"/>
      <c r="D1" s="35"/>
      <c r="E1" s="35"/>
      <c r="F1" s="35"/>
      <c r="G1" s="35"/>
      <c r="H1" s="35"/>
      <c r="I1" s="35"/>
      <c r="J1" s="36"/>
      <c r="K1" s="37" t="s">
        <v>36</v>
      </c>
      <c r="L1" s="38"/>
      <c r="M1" s="38"/>
      <c r="N1" s="38"/>
      <c r="O1" s="21" t="s">
        <v>31</v>
      </c>
      <c r="P1" s="21" t="s">
        <v>33</v>
      </c>
      <c r="Q1" s="22" t="s">
        <v>32</v>
      </c>
      <c r="R1" s="23">
        <f>A4</f>
        <v>1950</v>
      </c>
      <c r="S1" s="39" t="s">
        <v>37</v>
      </c>
      <c r="T1" s="40"/>
      <c r="U1" s="40"/>
      <c r="W1" s="7"/>
      <c r="AU1" t="s">
        <v>6</v>
      </c>
    </row>
    <row r="2" spans="1:57" ht="51.6" customHeight="1" x14ac:dyDescent="0.3">
      <c r="A2" s="32" t="s">
        <v>38</v>
      </c>
      <c r="B2" s="33"/>
      <c r="C2" s="33"/>
      <c r="D2" s="33"/>
      <c r="E2" s="33"/>
      <c r="F2" s="33"/>
      <c r="G2" s="33"/>
      <c r="H2" s="33"/>
      <c r="I2" s="33"/>
      <c r="J2" s="33"/>
      <c r="K2" s="15" t="s">
        <v>14</v>
      </c>
      <c r="L2" s="15" t="s">
        <v>15</v>
      </c>
      <c r="M2" s="15" t="s">
        <v>16</v>
      </c>
      <c r="N2" s="15" t="s">
        <v>17</v>
      </c>
      <c r="O2" s="15" t="s">
        <v>18</v>
      </c>
      <c r="P2" s="15" t="s">
        <v>19</v>
      </c>
      <c r="Q2" s="16" t="s">
        <v>20</v>
      </c>
      <c r="R2" s="17" t="s">
        <v>26</v>
      </c>
      <c r="S2" s="18"/>
      <c r="T2" s="19"/>
      <c r="U2" s="20"/>
      <c r="V2" s="14"/>
      <c r="AK2" s="4" t="s">
        <v>13</v>
      </c>
      <c r="AV2" s="4" t="s">
        <v>12</v>
      </c>
    </row>
    <row r="3" spans="1:57" ht="63.6" customHeight="1" x14ac:dyDescent="0.3">
      <c r="A3" t="s">
        <v>0</v>
      </c>
      <c r="B3" t="s">
        <v>1</v>
      </c>
      <c r="C3" s="24" t="s">
        <v>2</v>
      </c>
      <c r="D3" s="5" t="s">
        <v>3</v>
      </c>
      <c r="E3" s="5" t="s">
        <v>11</v>
      </c>
      <c r="F3" s="5" t="s">
        <v>4</v>
      </c>
      <c r="G3" s="5" t="s">
        <v>7</v>
      </c>
      <c r="H3" s="5" t="s">
        <v>8</v>
      </c>
      <c r="I3" s="5" t="s">
        <v>9</v>
      </c>
      <c r="J3" s="5" t="s">
        <v>5</v>
      </c>
      <c r="K3" s="28" t="s">
        <v>21</v>
      </c>
      <c r="L3" s="28" t="s">
        <v>15</v>
      </c>
      <c r="M3" s="28" t="s">
        <v>22</v>
      </c>
      <c r="N3" s="28" t="s">
        <v>23</v>
      </c>
      <c r="O3" s="28" t="s">
        <v>24</v>
      </c>
      <c r="P3" s="29" t="s">
        <v>30</v>
      </c>
      <c r="Q3" s="30" t="s">
        <v>25</v>
      </c>
      <c r="R3" s="31" t="s">
        <v>27</v>
      </c>
      <c r="S3" s="31" t="s">
        <v>28</v>
      </c>
      <c r="T3" s="31" t="s">
        <v>34</v>
      </c>
      <c r="U3" s="31" t="s">
        <v>29</v>
      </c>
      <c r="V3" s="2"/>
      <c r="AK3" s="6" t="s">
        <v>0</v>
      </c>
      <c r="AL3" s="1" t="s">
        <v>1</v>
      </c>
      <c r="AM3" s="1" t="s">
        <v>2</v>
      </c>
      <c r="AN3" s="1" t="s">
        <v>3</v>
      </c>
      <c r="AO3" s="1" t="s">
        <v>11</v>
      </c>
      <c r="AP3" s="1" t="s">
        <v>4</v>
      </c>
      <c r="AQ3" s="1" t="s">
        <v>7</v>
      </c>
      <c r="AR3" s="1" t="s">
        <v>8</v>
      </c>
      <c r="AS3" s="1" t="s">
        <v>9</v>
      </c>
      <c r="AT3" s="1" t="s">
        <v>5</v>
      </c>
      <c r="AV3" s="6" t="s">
        <v>0</v>
      </c>
      <c r="AW3" s="1" t="s">
        <v>1</v>
      </c>
      <c r="AX3" s="1" t="s">
        <v>2</v>
      </c>
      <c r="AY3" s="1" t="s">
        <v>3</v>
      </c>
      <c r="AZ3" t="s">
        <v>11</v>
      </c>
      <c r="BA3" s="1" t="s">
        <v>4</v>
      </c>
      <c r="BB3" s="1" t="s">
        <v>7</v>
      </c>
      <c r="BC3" s="1" t="s">
        <v>8</v>
      </c>
      <c r="BD3" s="1" t="s">
        <v>9</v>
      </c>
      <c r="BE3" s="1" t="s">
        <v>5</v>
      </c>
    </row>
    <row r="4" spans="1:57" x14ac:dyDescent="0.3">
      <c r="A4" s="41">
        <v>1950</v>
      </c>
      <c r="B4" s="42">
        <v>0</v>
      </c>
      <c r="C4" s="42">
        <v>7.5590000000000004E-2</v>
      </c>
      <c r="D4" s="43">
        <f>C4/(1+(1-E4)*C4)</f>
        <v>7.1637019138049068E-2</v>
      </c>
      <c r="E4" s="44">
        <v>0.27</v>
      </c>
      <c r="F4" s="8">
        <v>100000</v>
      </c>
      <c r="G4" s="9">
        <f>100000*D4</f>
        <v>7163.7019138049072</v>
      </c>
      <c r="H4" s="8">
        <f>F4-(1-E4)*G4</f>
        <v>94770.49760292242</v>
      </c>
      <c r="I4" s="8">
        <f>SUM(H4:H114)</f>
        <v>6195035.0989062767</v>
      </c>
      <c r="J4" s="25">
        <f>I4/F4</f>
        <v>61.95035098906277</v>
      </c>
      <c r="K4" s="10">
        <f>G4/F4</f>
        <v>7.1637019138049068E-2</v>
      </c>
      <c r="L4" s="10">
        <f>K4/(0.1+E4)</f>
        <v>0.19361356523797046</v>
      </c>
      <c r="M4">
        <f>G4/L4</f>
        <v>37000</v>
      </c>
      <c r="N4" s="2">
        <f>(0.1+E4)*D4/SUM(D4:D4)</f>
        <v>0.37</v>
      </c>
      <c r="O4" s="11">
        <f>IF((I4-J4*F4+MAX(N6:N99)*F4)/SUM(M4:M114)&gt;1/MAX(N6:N102),1/MAX(N6:N102),(I4-J4*F4+MAX(N6:N99)*F4)/SUM(M4:M114))</f>
        <v>6.9275303587084586E-2</v>
      </c>
      <c r="P4" s="3">
        <f>M4*O4</f>
        <v>2563.1862327221297</v>
      </c>
      <c r="Q4" s="10">
        <f>N4*O4</f>
        <v>2.5631862327221297E-2</v>
      </c>
      <c r="R4" s="3">
        <f>((1-Q4)*H4)</f>
        <v>92341.353255682057</v>
      </c>
      <c r="S4" s="3">
        <f>R4+S5</f>
        <v>5512315.0966520775</v>
      </c>
      <c r="T4" s="26">
        <f t="shared" ref="T4:T67" si="0">S4/F4</f>
        <v>55.123150966520775</v>
      </c>
      <c r="U4" s="27">
        <f t="shared" ref="U4:U67" si="1">J4-T4</f>
        <v>6.8272000225419944</v>
      </c>
      <c r="V4" s="2"/>
      <c r="W4" s="2"/>
      <c r="X4" s="3"/>
      <c r="Y4" s="3"/>
      <c r="Z4" s="2"/>
      <c r="AA4" s="2"/>
      <c r="AB4" s="2"/>
      <c r="AC4" s="2"/>
      <c r="AF4" s="2"/>
      <c r="AG4" s="2"/>
      <c r="AH4" s="2"/>
      <c r="AI4" s="2"/>
      <c r="AK4">
        <v>2000</v>
      </c>
      <c r="AL4">
        <v>0</v>
      </c>
      <c r="AM4">
        <v>4.0400000000000002E-3</v>
      </c>
      <c r="AN4">
        <v>4.0200000000000001E-3</v>
      </c>
      <c r="AO4">
        <v>0.06</v>
      </c>
      <c r="AP4">
        <v>100000</v>
      </c>
      <c r="AQ4">
        <v>402</v>
      </c>
      <c r="AR4">
        <v>99620</v>
      </c>
      <c r="AS4">
        <v>7737658</v>
      </c>
      <c r="AT4">
        <v>77.38</v>
      </c>
      <c r="AV4">
        <v>2000</v>
      </c>
      <c r="AW4">
        <v>0</v>
      </c>
      <c r="AX4">
        <v>2.8300000000000001E-3</v>
      </c>
      <c r="AY4">
        <v>2.82E-3</v>
      </c>
      <c r="AZ4">
        <v>0.06</v>
      </c>
      <c r="BA4">
        <v>100000</v>
      </c>
      <c r="BB4">
        <v>282</v>
      </c>
      <c r="BC4">
        <v>99735</v>
      </c>
      <c r="BD4">
        <v>8201509</v>
      </c>
      <c r="BE4">
        <v>82.02</v>
      </c>
    </row>
    <row r="5" spans="1:57" x14ac:dyDescent="0.3">
      <c r="A5" s="42">
        <f>A4</f>
        <v>1950</v>
      </c>
      <c r="B5" s="42">
        <v>1</v>
      </c>
      <c r="C5" s="42">
        <v>5.0899999999999999E-3</v>
      </c>
      <c r="D5" s="43">
        <f>C5/(1+0.5*C5)</f>
        <v>5.0770788343665373E-3</v>
      </c>
      <c r="E5" s="45">
        <v>0.5</v>
      </c>
      <c r="F5" s="8">
        <f>F4-G4</f>
        <v>92836.298086195093</v>
      </c>
      <c r="G5" s="9">
        <f>D5*F5</f>
        <v>471.3372040743638</v>
      </c>
      <c r="H5" s="8">
        <f>F5-0.5*G5</f>
        <v>92600.629484157907</v>
      </c>
      <c r="I5" s="8">
        <f>SUM(H5:H114)</f>
        <v>6100264.6013033558</v>
      </c>
      <c r="J5" s="25">
        <f t="shared" ref="J5:J68" si="2">I5/F5</f>
        <v>65.709907946129903</v>
      </c>
      <c r="K5" s="10">
        <f>K4+G5/F5</f>
        <v>7.6714097972415601E-2</v>
      </c>
      <c r="L5" s="10">
        <f t="shared" ref="L5:L68" si="3">K5/(B5+E5)</f>
        <v>5.1142731981610401E-2</v>
      </c>
      <c r="M5" s="3">
        <f t="shared" ref="M5:M68" si="4">G5/L5</f>
        <v>9216.1131369330142</v>
      </c>
      <c r="N5" s="2">
        <f>(B5+E5)*D5/SUM(D4:D5)</f>
        <v>9.9272734123631162E-2</v>
      </c>
      <c r="O5" s="11">
        <f>O4</f>
        <v>6.9275303587084586E-2</v>
      </c>
      <c r="P5" s="3">
        <f>M5*O4</f>
        <v>638.449035453953</v>
      </c>
      <c r="Q5" s="10">
        <f>N5*O4</f>
        <v>6.8771487943344806E-3</v>
      </c>
      <c r="R5" s="3">
        <f t="shared" ref="R5:R68" si="5">((1-Q5)*H5)</f>
        <v>91963.801176746318</v>
      </c>
      <c r="S5" s="3">
        <f t="shared" ref="S5:S68" si="6">R5+S6</f>
        <v>5419973.7433963958</v>
      </c>
      <c r="T5" s="26">
        <f t="shared" si="0"/>
        <v>58.382053734673363</v>
      </c>
      <c r="U5" s="27">
        <f t="shared" si="1"/>
        <v>7.3278542114565397</v>
      </c>
      <c r="V5" s="2"/>
      <c r="X5" s="2"/>
      <c r="Y5" s="2"/>
      <c r="AK5">
        <v>2000</v>
      </c>
      <c r="AL5">
        <v>1</v>
      </c>
      <c r="AM5">
        <v>2.7999999999999998E-4</v>
      </c>
      <c r="AN5">
        <v>2.7999999999999998E-4</v>
      </c>
      <c r="AO5">
        <v>0.5</v>
      </c>
      <c r="AP5">
        <v>99598</v>
      </c>
      <c r="AQ5">
        <v>28</v>
      </c>
      <c r="AR5">
        <v>99584</v>
      </c>
      <c r="AS5">
        <v>7638038</v>
      </c>
      <c r="AT5">
        <v>76.69</v>
      </c>
      <c r="AV5">
        <v>2000</v>
      </c>
      <c r="AW5">
        <v>1</v>
      </c>
      <c r="AX5">
        <v>1.6000000000000001E-4</v>
      </c>
      <c r="AY5">
        <v>1.6000000000000001E-4</v>
      </c>
      <c r="AZ5">
        <v>0.5</v>
      </c>
      <c r="BA5">
        <v>99718</v>
      </c>
      <c r="BB5">
        <v>16</v>
      </c>
      <c r="BC5">
        <v>99710</v>
      </c>
      <c r="BD5">
        <v>8101774</v>
      </c>
      <c r="BE5">
        <v>81.25</v>
      </c>
    </row>
    <row r="6" spans="1:57" x14ac:dyDescent="0.3">
      <c r="A6" s="42">
        <f>A4</f>
        <v>1950</v>
      </c>
      <c r="B6" s="42">
        <v>2</v>
      </c>
      <c r="C6" s="42">
        <v>2.5600000000000002E-3</v>
      </c>
      <c r="D6" s="43">
        <f t="shared" ref="D6:D69" si="7">C6/(1+0.5*C6)</f>
        <v>2.5567273889421545E-3</v>
      </c>
      <c r="E6" s="45">
        <v>0.5</v>
      </c>
      <c r="F6" s="8">
        <f t="shared" ref="F6:F69" si="8">F5-G5</f>
        <v>92364.960882120722</v>
      </c>
      <c r="G6" s="9">
        <f t="shared" ref="G6:G69" si="9">D6*F6</f>
        <v>236.15202526588874</v>
      </c>
      <c r="H6" s="8">
        <f t="shared" ref="H6:H69" si="10">F6-0.5*G6</f>
        <v>92246.884869487782</v>
      </c>
      <c r="I6" s="8">
        <f>SUM(H6:H114)</f>
        <v>6007663.9718191978</v>
      </c>
      <c r="J6" s="25">
        <f t="shared" si="2"/>
        <v>65.042673265313041</v>
      </c>
      <c r="K6" s="10">
        <f t="shared" ref="K6:K69" si="11">K5+G6/F6</f>
        <v>7.9270825361357752E-2</v>
      </c>
      <c r="L6" s="10">
        <f t="shared" si="3"/>
        <v>3.17083301445431E-2</v>
      </c>
      <c r="M6" s="3">
        <f t="shared" si="4"/>
        <v>7447.6336088776889</v>
      </c>
      <c r="N6" s="2">
        <f>((B5+E5)*D5+(B6+E6)*D6+(B7+E7)*D7)/3/SUM(D4:D6)</f>
        <v>8.4928088421877393E-2</v>
      </c>
      <c r="O6" s="11">
        <f>O4</f>
        <v>6.9275303587084586E-2</v>
      </c>
      <c r="P6" s="3">
        <f>M6*O4</f>
        <v>515.93707926037632</v>
      </c>
      <c r="Q6" s="10">
        <f>N6*O4</f>
        <v>5.8834191084963195E-3</v>
      </c>
      <c r="R6" s="3">
        <f t="shared" si="5"/>
        <v>91704.157784347379</v>
      </c>
      <c r="S6" s="3">
        <f t="shared" si="6"/>
        <v>5328009.9422196494</v>
      </c>
      <c r="T6" s="26">
        <f t="shared" si="0"/>
        <v>57.684319804123938</v>
      </c>
      <c r="U6" s="27">
        <f t="shared" si="1"/>
        <v>7.3583534611891039</v>
      </c>
      <c r="V6" s="2"/>
      <c r="X6" s="2"/>
      <c r="Y6" s="2"/>
      <c r="AD6" s="2"/>
      <c r="AE6" s="2"/>
      <c r="AK6">
        <v>2000</v>
      </c>
      <c r="AL6">
        <v>2</v>
      </c>
      <c r="AM6">
        <v>9.0000000000000006E-5</v>
      </c>
      <c r="AN6">
        <v>9.0000000000000006E-5</v>
      </c>
      <c r="AO6">
        <v>0.5</v>
      </c>
      <c r="AP6">
        <v>99570</v>
      </c>
      <c r="AQ6">
        <v>9</v>
      </c>
      <c r="AR6">
        <v>99565</v>
      </c>
      <c r="AS6">
        <v>7538455</v>
      </c>
      <c r="AT6">
        <v>75.709999999999994</v>
      </c>
      <c r="AV6">
        <v>2000</v>
      </c>
      <c r="AW6">
        <v>2</v>
      </c>
      <c r="AX6">
        <v>1.3999999999999999E-4</v>
      </c>
      <c r="AY6">
        <v>1.3999999999999999E-4</v>
      </c>
      <c r="AZ6">
        <v>0.5</v>
      </c>
      <c r="BA6">
        <v>99702</v>
      </c>
      <c r="BB6">
        <v>14</v>
      </c>
      <c r="BC6">
        <v>99695</v>
      </c>
      <c r="BD6">
        <v>8002064</v>
      </c>
      <c r="BE6">
        <v>80.260000000000005</v>
      </c>
    </row>
    <row r="7" spans="1:57" x14ac:dyDescent="0.3">
      <c r="A7" s="42">
        <f>A4</f>
        <v>1950</v>
      </c>
      <c r="B7" s="42">
        <v>3</v>
      </c>
      <c r="C7" s="42">
        <v>1.7700000000000001E-3</v>
      </c>
      <c r="D7" s="43">
        <f t="shared" si="7"/>
        <v>1.7684349350824522E-3</v>
      </c>
      <c r="E7" s="45">
        <v>0.5</v>
      </c>
      <c r="F7" s="8">
        <f t="shared" si="8"/>
        <v>92128.808856854826</v>
      </c>
      <c r="G7" s="9">
        <f t="shared" si="9"/>
        <v>162.9238041099957</v>
      </c>
      <c r="H7" s="8">
        <f t="shared" si="10"/>
        <v>92047.346954799825</v>
      </c>
      <c r="I7" s="8">
        <f>SUM(H7:H114)</f>
        <v>5915417.0869497098</v>
      </c>
      <c r="J7" s="25">
        <f t="shared" si="2"/>
        <v>64.20811427336254</v>
      </c>
      <c r="K7" s="10">
        <f t="shared" si="11"/>
        <v>8.1039260296440208E-2</v>
      </c>
      <c r="L7" s="10">
        <f t="shared" si="3"/>
        <v>2.3154074370411486E-2</v>
      </c>
      <c r="M7" s="3">
        <f t="shared" si="4"/>
        <v>7036.506901705191</v>
      </c>
      <c r="N7" s="2">
        <f>((B6+E6)*D6+(B7+E7)*D7+(B8+E8)*D8)/3/SUM(D4:D7)</f>
        <v>8.0417562363156281E-2</v>
      </c>
      <c r="O7" s="11">
        <f>O4</f>
        <v>6.9275303587084586E-2</v>
      </c>
      <c r="P7" s="3">
        <f>M7*O4</f>
        <v>487.45615180824308</v>
      </c>
      <c r="Q7" s="10">
        <f>N7*O4</f>
        <v>5.5709510464409589E-3</v>
      </c>
      <c r="R7" s="3">
        <f t="shared" si="5"/>
        <v>91534.555690959867</v>
      </c>
      <c r="S7" s="3">
        <f t="shared" si="6"/>
        <v>5236305.784435302</v>
      </c>
      <c r="T7" s="26">
        <f t="shared" si="0"/>
        <v>56.836790244094161</v>
      </c>
      <c r="U7" s="27">
        <f t="shared" si="1"/>
        <v>7.3713240292683793</v>
      </c>
      <c r="V7" s="2"/>
      <c r="X7" s="2"/>
      <c r="Y7" s="2"/>
      <c r="AD7" s="2"/>
      <c r="AE7" s="2"/>
      <c r="AK7">
        <v>2000</v>
      </c>
      <c r="AL7">
        <v>3</v>
      </c>
      <c r="AM7">
        <v>8.0000000000000007E-5</v>
      </c>
      <c r="AN7">
        <v>8.0000000000000007E-5</v>
      </c>
      <c r="AO7">
        <v>0.5</v>
      </c>
      <c r="AP7">
        <v>99561</v>
      </c>
      <c r="AQ7">
        <v>8</v>
      </c>
      <c r="AR7">
        <v>99557</v>
      </c>
      <c r="AS7">
        <v>7438889</v>
      </c>
      <c r="AT7">
        <v>74.72</v>
      </c>
      <c r="AV7">
        <v>2000</v>
      </c>
      <c r="AW7">
        <v>3</v>
      </c>
      <c r="AX7">
        <v>4.0000000000000003E-5</v>
      </c>
      <c r="AY7">
        <v>4.0000000000000003E-5</v>
      </c>
      <c r="AZ7">
        <v>0.5</v>
      </c>
      <c r="BA7">
        <v>99689</v>
      </c>
      <c r="BB7">
        <v>4</v>
      </c>
      <c r="BC7">
        <v>99686</v>
      </c>
      <c r="BD7">
        <v>7902369</v>
      </c>
      <c r="BE7">
        <v>79.27</v>
      </c>
    </row>
    <row r="8" spans="1:57" x14ac:dyDescent="0.3">
      <c r="A8" s="42">
        <f>A4</f>
        <v>1950</v>
      </c>
      <c r="B8" s="42">
        <v>4</v>
      </c>
      <c r="C8" s="42">
        <v>1.5499999999999999E-3</v>
      </c>
      <c r="D8" s="43">
        <f t="shared" si="7"/>
        <v>1.548799680247808E-3</v>
      </c>
      <c r="E8" s="45">
        <v>0.5</v>
      </c>
      <c r="F8" s="8">
        <f t="shared" si="8"/>
        <v>91965.885052744838</v>
      </c>
      <c r="G8" s="9">
        <f t="shared" si="9"/>
        <v>142.43673336339788</v>
      </c>
      <c r="H8" s="8">
        <f t="shared" si="10"/>
        <v>91894.666686063138</v>
      </c>
      <c r="I8" s="8">
        <f>SUM(H8:H114)</f>
        <v>5823369.7399949096</v>
      </c>
      <c r="J8" s="25">
        <f t="shared" si="2"/>
        <v>63.320977519599303</v>
      </c>
      <c r="K8" s="10">
        <f t="shared" si="11"/>
        <v>8.2588059976688014E-2</v>
      </c>
      <c r="L8" s="10">
        <f t="shared" si="3"/>
        <v>1.8352902217041781E-2</v>
      </c>
      <c r="M8" s="3">
        <f t="shared" si="4"/>
        <v>7760.9923312911642</v>
      </c>
      <c r="N8" s="2">
        <f>((B7+E7)*D7+(B8+E8)*D8+(B9+E9)*D9)/3/SUM(D4:D8)</f>
        <v>7.1306806725293881E-2</v>
      </c>
      <c r="O8" s="11">
        <f>O4</f>
        <v>6.9275303587084586E-2</v>
      </c>
      <c r="P8" s="3">
        <f>M8*O4</f>
        <v>537.6450998872308</v>
      </c>
      <c r="Q8" s="10">
        <f>N8*O4</f>
        <v>4.9398006837202985E-3</v>
      </c>
      <c r="R8" s="3">
        <f t="shared" si="5"/>
        <v>91440.725348737076</v>
      </c>
      <c r="S8" s="3">
        <f t="shared" si="6"/>
        <v>5144771.228744342</v>
      </c>
      <c r="T8" s="26">
        <f t="shared" si="0"/>
        <v>55.942170575465909</v>
      </c>
      <c r="U8" s="27">
        <f t="shared" si="1"/>
        <v>7.3788069441333946</v>
      </c>
      <c r="V8" s="2"/>
      <c r="X8" s="2"/>
      <c r="Y8" s="2"/>
      <c r="AD8" s="2"/>
      <c r="AE8" s="2"/>
      <c r="AK8">
        <v>2000</v>
      </c>
      <c r="AL8">
        <v>4</v>
      </c>
      <c r="AM8">
        <v>8.0000000000000007E-5</v>
      </c>
      <c r="AN8">
        <v>8.0000000000000007E-5</v>
      </c>
      <c r="AO8">
        <v>0.5</v>
      </c>
      <c r="AP8">
        <v>99553</v>
      </c>
      <c r="AQ8">
        <v>8</v>
      </c>
      <c r="AR8">
        <v>99549</v>
      </c>
      <c r="AS8">
        <v>7339333</v>
      </c>
      <c r="AT8">
        <v>73.72</v>
      </c>
      <c r="AV8">
        <v>2000</v>
      </c>
      <c r="AW8">
        <v>4</v>
      </c>
      <c r="AX8">
        <v>1.2E-4</v>
      </c>
      <c r="AY8">
        <v>1.2E-4</v>
      </c>
      <c r="AZ8">
        <v>0.5</v>
      </c>
      <c r="BA8">
        <v>99684</v>
      </c>
      <c r="BB8">
        <v>12</v>
      </c>
      <c r="BC8">
        <v>99678</v>
      </c>
      <c r="BD8">
        <v>7802682</v>
      </c>
      <c r="BE8">
        <v>78.27</v>
      </c>
    </row>
    <row r="9" spans="1:57" x14ac:dyDescent="0.3">
      <c r="A9" s="42">
        <f>A4</f>
        <v>1950</v>
      </c>
      <c r="B9" s="42">
        <v>5</v>
      </c>
      <c r="C9" s="42">
        <v>8.1999999999999998E-4</v>
      </c>
      <c r="D9" s="43">
        <f t="shared" si="7"/>
        <v>8.1966393778550787E-4</v>
      </c>
      <c r="E9" s="45">
        <v>0.5</v>
      </c>
      <c r="F9" s="8">
        <f t="shared" si="8"/>
        <v>91823.448319381438</v>
      </c>
      <c r="G9" s="9">
        <f t="shared" si="9"/>
        <v>75.264369230508265</v>
      </c>
      <c r="H9" s="8">
        <f t="shared" si="10"/>
        <v>91785.816134766181</v>
      </c>
      <c r="I9" s="8">
        <f>SUM(H9:H114)</f>
        <v>5731475.0733088441</v>
      </c>
      <c r="J9" s="25">
        <f t="shared" si="2"/>
        <v>62.418425556983635</v>
      </c>
      <c r="K9" s="10">
        <f t="shared" si="11"/>
        <v>8.3407723914473528E-2</v>
      </c>
      <c r="L9" s="10">
        <f t="shared" si="3"/>
        <v>1.516504071172246E-2</v>
      </c>
      <c r="M9" s="3">
        <f t="shared" si="4"/>
        <v>4963.0179477414449</v>
      </c>
      <c r="N9" s="2">
        <f>((B8+E8)*D8+(B9+E9)*D9+(B10+E10)*D10)/3/SUM(D4:D9)</f>
        <v>7.1574372369700906E-2</v>
      </c>
      <c r="O9" s="11">
        <f>O4</f>
        <v>6.9275303587084586E-2</v>
      </c>
      <c r="P9" s="3">
        <f>M9*O4</f>
        <v>343.81457503793808</v>
      </c>
      <c r="Q9" s="10">
        <f>N9*O4</f>
        <v>4.9583363749660693E-3</v>
      </c>
      <c r="R9" s="3">
        <f t="shared" si="5"/>
        <v>91330.711183919222</v>
      </c>
      <c r="S9" s="3">
        <f t="shared" si="6"/>
        <v>5053330.5033956049</v>
      </c>
      <c r="T9" s="26">
        <f t="shared" si="0"/>
        <v>55.033116223418766</v>
      </c>
      <c r="U9" s="27">
        <f t="shared" si="1"/>
        <v>7.3853093335648694</v>
      </c>
      <c r="V9" s="2"/>
      <c r="X9" s="2"/>
      <c r="Y9" s="2"/>
      <c r="AD9" s="2"/>
      <c r="AE9" s="2"/>
      <c r="AK9">
        <v>2000</v>
      </c>
      <c r="AL9">
        <v>5</v>
      </c>
      <c r="AM9">
        <v>5.0000000000000002E-5</v>
      </c>
      <c r="AN9">
        <v>5.0000000000000002E-5</v>
      </c>
      <c r="AO9">
        <v>0.5</v>
      </c>
      <c r="AP9">
        <v>99545</v>
      </c>
      <c r="AQ9">
        <v>5</v>
      </c>
      <c r="AR9">
        <v>99542</v>
      </c>
      <c r="AS9">
        <v>7239784</v>
      </c>
      <c r="AT9">
        <v>72.73</v>
      </c>
      <c r="AV9">
        <v>2000</v>
      </c>
      <c r="AW9">
        <v>5</v>
      </c>
      <c r="AX9">
        <v>8.0000000000000007E-5</v>
      </c>
      <c r="AY9">
        <v>8.0000000000000007E-5</v>
      </c>
      <c r="AZ9">
        <v>0.5</v>
      </c>
      <c r="BA9">
        <v>99672</v>
      </c>
      <c r="BB9">
        <v>8</v>
      </c>
      <c r="BC9">
        <v>99668</v>
      </c>
      <c r="BD9">
        <v>7703004</v>
      </c>
      <c r="BE9">
        <v>77.28</v>
      </c>
    </row>
    <row r="10" spans="1:57" x14ac:dyDescent="0.3">
      <c r="A10" s="42">
        <f>A4</f>
        <v>1950</v>
      </c>
      <c r="B10" s="42">
        <v>6</v>
      </c>
      <c r="C10" s="42">
        <v>9.8999999999999999E-4</v>
      </c>
      <c r="D10" s="43">
        <f t="shared" si="7"/>
        <v>9.8951019245473496E-4</v>
      </c>
      <c r="E10" s="45">
        <v>0.5</v>
      </c>
      <c r="F10" s="8">
        <f t="shared" si="8"/>
        <v>91748.183950150924</v>
      </c>
      <c r="G10" s="9">
        <f t="shared" si="9"/>
        <v>90.785763157886265</v>
      </c>
      <c r="H10" s="8">
        <f t="shared" si="10"/>
        <v>91702.791068571983</v>
      </c>
      <c r="I10" s="8">
        <f>SUM(H10:H114)</f>
        <v>5639689.2571740784</v>
      </c>
      <c r="J10" s="25">
        <f t="shared" si="2"/>
        <v>61.469219491453501</v>
      </c>
      <c r="K10" s="10">
        <f t="shared" si="11"/>
        <v>8.4397234106928259E-2</v>
      </c>
      <c r="L10" s="10">
        <f t="shared" si="3"/>
        <v>1.2984189862604347E-2</v>
      </c>
      <c r="M10" s="3">
        <f t="shared" si="4"/>
        <v>6992.023693319331</v>
      </c>
      <c r="N10" s="2">
        <f>((B9+E9)*D9+(B10+E10)*D10+(B11+E11)*D11)/3/SUM(D4:D10)</f>
        <v>7.1927480550429509E-2</v>
      </c>
      <c r="O10" s="11">
        <f>O4</f>
        <v>6.9275303587084586E-2</v>
      </c>
      <c r="P10" s="3">
        <f>M10*O4</f>
        <v>484.37456404278504</v>
      </c>
      <c r="Q10" s="10">
        <f>N10*O4</f>
        <v>4.9827980513851263E-3</v>
      </c>
      <c r="R10" s="3">
        <f t="shared" si="5"/>
        <v>91245.854579928928</v>
      </c>
      <c r="S10" s="3">
        <f t="shared" si="6"/>
        <v>4961999.7922116853</v>
      </c>
      <c r="T10" s="26">
        <f t="shared" si="0"/>
        <v>54.082812090402392</v>
      </c>
      <c r="U10" s="27">
        <f t="shared" si="1"/>
        <v>7.3864074010511089</v>
      </c>
      <c r="V10" s="2"/>
      <c r="X10" s="2"/>
      <c r="Y10" s="2"/>
      <c r="AD10" s="2"/>
      <c r="AE10" s="2"/>
      <c r="AK10">
        <v>2000</v>
      </c>
      <c r="AL10">
        <v>6</v>
      </c>
      <c r="AM10">
        <v>1E-4</v>
      </c>
      <c r="AN10">
        <v>1E-4</v>
      </c>
      <c r="AO10">
        <v>0.5</v>
      </c>
      <c r="AP10">
        <v>99540</v>
      </c>
      <c r="AQ10">
        <v>10</v>
      </c>
      <c r="AR10">
        <v>99534</v>
      </c>
      <c r="AS10">
        <v>7140242</v>
      </c>
      <c r="AT10">
        <v>71.73</v>
      </c>
      <c r="AV10">
        <v>2000</v>
      </c>
      <c r="AW10">
        <v>6</v>
      </c>
      <c r="AX10">
        <v>1.9000000000000001E-4</v>
      </c>
      <c r="AY10">
        <v>1.9000000000000001E-4</v>
      </c>
      <c r="AZ10">
        <v>0.5</v>
      </c>
      <c r="BA10">
        <v>99664</v>
      </c>
      <c r="BB10">
        <v>19</v>
      </c>
      <c r="BC10">
        <v>99655</v>
      </c>
      <c r="BD10">
        <v>7603336</v>
      </c>
      <c r="BE10">
        <v>76.290000000000006</v>
      </c>
    </row>
    <row r="11" spans="1:57" x14ac:dyDescent="0.3">
      <c r="A11" s="42">
        <f>A4</f>
        <v>1950</v>
      </c>
      <c r="B11" s="42">
        <v>7</v>
      </c>
      <c r="C11" s="42">
        <v>9.7000000000000005E-4</v>
      </c>
      <c r="D11" s="43">
        <f t="shared" si="7"/>
        <v>9.6952977805764198E-4</v>
      </c>
      <c r="E11" s="45">
        <v>0.5</v>
      </c>
      <c r="F11" s="8">
        <f t="shared" si="8"/>
        <v>91657.398186993043</v>
      </c>
      <c r="G11" s="9">
        <f t="shared" si="9"/>
        <v>88.864576921576287</v>
      </c>
      <c r="H11" s="8">
        <f t="shared" si="10"/>
        <v>91612.96589853226</v>
      </c>
      <c r="I11" s="8">
        <f>SUM(H11:H114)</f>
        <v>5547986.4661055077</v>
      </c>
      <c r="J11" s="25">
        <f t="shared" si="2"/>
        <v>60.52960891151298</v>
      </c>
      <c r="K11" s="10">
        <f t="shared" si="11"/>
        <v>8.5366763884985902E-2</v>
      </c>
      <c r="L11" s="10">
        <f t="shared" si="3"/>
        <v>1.1382235184664786E-2</v>
      </c>
      <c r="M11" s="3">
        <f t="shared" si="4"/>
        <v>7807.3045829612602</v>
      </c>
      <c r="N11" s="2">
        <f>((B10+E10)*D10+(B11+E11)*D11+(B12+E12)*D12)/3/SUM(D4:D11)</f>
        <v>8.1043886525107897E-2</v>
      </c>
      <c r="O11" s="11">
        <f>O4</f>
        <v>6.9275303587084586E-2</v>
      </c>
      <c r="P11" s="3">
        <f>M11*O4</f>
        <v>540.85339518147816</v>
      </c>
      <c r="Q11" s="10">
        <f>N11*O4</f>
        <v>5.6143398429040836E-3</v>
      </c>
      <c r="R11" s="3">
        <f t="shared" si="5"/>
        <v>91098.619573961521</v>
      </c>
      <c r="S11" s="3">
        <f t="shared" si="6"/>
        <v>4870753.9376317561</v>
      </c>
      <c r="T11" s="26">
        <f t="shared" si="0"/>
        <v>53.140870611391158</v>
      </c>
      <c r="U11" s="27">
        <f t="shared" si="1"/>
        <v>7.3887383001218225</v>
      </c>
      <c r="V11" s="2"/>
      <c r="X11" s="2"/>
      <c r="Y11" s="2"/>
      <c r="AD11" s="2"/>
      <c r="AE11" s="2"/>
      <c r="AK11">
        <v>2000</v>
      </c>
      <c r="AL11">
        <v>7</v>
      </c>
      <c r="AM11">
        <v>8.0000000000000007E-5</v>
      </c>
      <c r="AN11">
        <v>8.0000000000000007E-5</v>
      </c>
      <c r="AO11">
        <v>0.5</v>
      </c>
      <c r="AP11">
        <v>99529</v>
      </c>
      <c r="AQ11">
        <v>8</v>
      </c>
      <c r="AR11">
        <v>99525</v>
      </c>
      <c r="AS11">
        <v>7040707</v>
      </c>
      <c r="AT11">
        <v>70.739999999999995</v>
      </c>
      <c r="AV11">
        <v>2000</v>
      </c>
      <c r="AW11">
        <v>7</v>
      </c>
      <c r="AX11">
        <v>1E-4</v>
      </c>
      <c r="AY11">
        <v>1E-4</v>
      </c>
      <c r="AZ11">
        <v>0.5</v>
      </c>
      <c r="BA11">
        <v>99645</v>
      </c>
      <c r="BB11">
        <v>10</v>
      </c>
      <c r="BC11">
        <v>99640</v>
      </c>
      <c r="BD11">
        <v>7503681</v>
      </c>
      <c r="BE11">
        <v>75.3</v>
      </c>
    </row>
    <row r="12" spans="1:57" x14ac:dyDescent="0.3">
      <c r="A12" s="42">
        <f>A4</f>
        <v>1950</v>
      </c>
      <c r="B12" s="42">
        <v>8</v>
      </c>
      <c r="C12" s="42">
        <v>8.3000000000000001E-4</v>
      </c>
      <c r="D12" s="43">
        <f t="shared" si="7"/>
        <v>8.2965569288745162E-4</v>
      </c>
      <c r="E12" s="45">
        <v>0.5</v>
      </c>
      <c r="F12" s="8">
        <f t="shared" si="8"/>
        <v>91568.533610071463</v>
      </c>
      <c r="G12" s="9">
        <f t="shared" si="9"/>
        <v>75.970355198951736</v>
      </c>
      <c r="H12" s="8">
        <f t="shared" si="10"/>
        <v>91530.548432471987</v>
      </c>
      <c r="I12" s="8">
        <f>SUM(H12:H114)</f>
        <v>5456373.5002069753</v>
      </c>
      <c r="J12" s="25">
        <f t="shared" si="2"/>
        <v>59.587865886790155</v>
      </c>
      <c r="K12" s="10">
        <f t="shared" si="11"/>
        <v>8.6196419577873357E-2</v>
      </c>
      <c r="L12" s="10">
        <f t="shared" si="3"/>
        <v>1.014075524445569E-2</v>
      </c>
      <c r="M12" s="3">
        <f t="shared" si="4"/>
        <v>7491.5874969457946</v>
      </c>
      <c r="N12" s="2">
        <f>((B11+E11)*D11+(B12+E12)*D12+(B13+E13)*D13)/3/SUM(D4:D12)</f>
        <v>8.3301233286481563E-2</v>
      </c>
      <c r="O12" s="11">
        <f>O4</f>
        <v>6.9275303587084586E-2</v>
      </c>
      <c r="P12" s="3">
        <f>M12*O4</f>
        <v>518.98199820012701</v>
      </c>
      <c r="Q12" s="10">
        <f>N12*O4</f>
        <v>5.7707182250995659E-3</v>
      </c>
      <c r="R12" s="3">
        <f t="shared" si="5"/>
        <v>91002.351428479364</v>
      </c>
      <c r="S12" s="3">
        <f t="shared" si="6"/>
        <v>4779655.3180577941</v>
      </c>
      <c r="T12" s="26">
        <f t="shared" si="0"/>
        <v>52.197574096917592</v>
      </c>
      <c r="U12" s="27">
        <f t="shared" si="1"/>
        <v>7.3902917898725633</v>
      </c>
      <c r="V12" s="2"/>
      <c r="X12" s="2"/>
      <c r="Y12" s="2"/>
      <c r="AD12" s="2"/>
      <c r="AE12" s="2"/>
      <c r="AK12">
        <v>2000</v>
      </c>
      <c r="AL12">
        <v>8</v>
      </c>
      <c r="AM12">
        <v>3.0000000000000001E-5</v>
      </c>
      <c r="AN12">
        <v>3.0000000000000001E-5</v>
      </c>
      <c r="AO12">
        <v>0.5</v>
      </c>
      <c r="AP12">
        <v>99521</v>
      </c>
      <c r="AQ12">
        <v>3</v>
      </c>
      <c r="AR12">
        <v>99520</v>
      </c>
      <c r="AS12">
        <v>6941182</v>
      </c>
      <c r="AT12">
        <v>69.75</v>
      </c>
      <c r="AV12">
        <v>2000</v>
      </c>
      <c r="AW12">
        <v>8</v>
      </c>
      <c r="AX12">
        <v>2.0000000000000002E-5</v>
      </c>
      <c r="AY12">
        <v>2.0000000000000002E-5</v>
      </c>
      <c r="AZ12">
        <v>0.5</v>
      </c>
      <c r="BA12">
        <v>99635</v>
      </c>
      <c r="BB12">
        <v>2</v>
      </c>
      <c r="BC12">
        <v>99634</v>
      </c>
      <c r="BD12">
        <v>7404042</v>
      </c>
      <c r="BE12">
        <v>74.31</v>
      </c>
    </row>
    <row r="13" spans="1:57" x14ac:dyDescent="0.3">
      <c r="A13" s="42">
        <f>A4</f>
        <v>1950</v>
      </c>
      <c r="B13" s="42">
        <v>9</v>
      </c>
      <c r="C13" s="42">
        <v>7.6000000000000004E-4</v>
      </c>
      <c r="D13" s="43">
        <f t="shared" si="7"/>
        <v>7.597113097023131E-4</v>
      </c>
      <c r="E13" s="45">
        <v>0.5</v>
      </c>
      <c r="F13" s="8">
        <f t="shared" si="8"/>
        <v>91492.563254872512</v>
      </c>
      <c r="G13" s="9">
        <f t="shared" si="9"/>
        <v>69.507935058380923</v>
      </c>
      <c r="H13" s="8">
        <f t="shared" si="10"/>
        <v>91457.80928734332</v>
      </c>
      <c r="I13" s="8">
        <f>SUM(H13:H114)</f>
        <v>5364842.951774504</v>
      </c>
      <c r="J13" s="25">
        <f t="shared" si="2"/>
        <v>58.636929176741532</v>
      </c>
      <c r="K13" s="10">
        <f t="shared" si="11"/>
        <v>8.6956130887575672E-2</v>
      </c>
      <c r="L13" s="10">
        <f t="shared" si="3"/>
        <v>9.1532769355342821E-3</v>
      </c>
      <c r="M13" s="3">
        <f t="shared" si="4"/>
        <v>7593.7760375785792</v>
      </c>
      <c r="N13" s="2">
        <f>((B12+E12)*D12+(B13+E13)*D13+(B14+E14)*D14)/3/SUM(D4:D13)</f>
        <v>9.1712487782157737E-2</v>
      </c>
      <c r="O13" s="11">
        <f>O4</f>
        <v>6.9275303587084586E-2</v>
      </c>
      <c r="P13" s="3">
        <f>M13*O4</f>
        <v>526.06114037558427</v>
      </c>
      <c r="Q13" s="10">
        <f>N13*O4</f>
        <v>6.3534104338357628E-3</v>
      </c>
      <c r="R13" s="3">
        <f t="shared" si="5"/>
        <v>90876.740287561348</v>
      </c>
      <c r="S13" s="3">
        <f t="shared" si="6"/>
        <v>4688652.9666293152</v>
      </c>
      <c r="T13" s="26">
        <f t="shared" si="0"/>
        <v>51.246274012107939</v>
      </c>
      <c r="U13" s="27">
        <f t="shared" si="1"/>
        <v>7.3906551646335927</v>
      </c>
      <c r="V13" s="2"/>
      <c r="X13" s="2"/>
      <c r="Y13" s="2"/>
      <c r="AD13" s="2"/>
      <c r="AE13" s="2"/>
      <c r="AK13">
        <v>2000</v>
      </c>
      <c r="AL13">
        <v>9</v>
      </c>
      <c r="AM13">
        <v>2.1000000000000001E-4</v>
      </c>
      <c r="AN13">
        <v>2.1000000000000001E-4</v>
      </c>
      <c r="AO13">
        <v>0.5</v>
      </c>
      <c r="AP13">
        <v>99518</v>
      </c>
      <c r="AQ13">
        <v>21</v>
      </c>
      <c r="AR13">
        <v>99508</v>
      </c>
      <c r="AS13">
        <v>6841662</v>
      </c>
      <c r="AT13">
        <v>68.75</v>
      </c>
      <c r="AV13">
        <v>2000</v>
      </c>
      <c r="AW13">
        <v>9</v>
      </c>
      <c r="AX13">
        <v>8.0000000000000007E-5</v>
      </c>
      <c r="AY13">
        <v>8.0000000000000007E-5</v>
      </c>
      <c r="AZ13">
        <v>0.5</v>
      </c>
      <c r="BA13">
        <v>99633</v>
      </c>
      <c r="BB13">
        <v>8</v>
      </c>
      <c r="BC13">
        <v>99629</v>
      </c>
      <c r="BD13">
        <v>7304408</v>
      </c>
      <c r="BE13">
        <v>73.31</v>
      </c>
    </row>
    <row r="14" spans="1:57" x14ac:dyDescent="0.3">
      <c r="A14" s="42">
        <f>A4</f>
        <v>1950</v>
      </c>
      <c r="B14" s="42">
        <v>10</v>
      </c>
      <c r="C14" s="42">
        <v>9.2000000000000003E-4</v>
      </c>
      <c r="D14" s="43">
        <f t="shared" si="7"/>
        <v>9.1957699458249218E-4</v>
      </c>
      <c r="E14" s="45">
        <v>0.5</v>
      </c>
      <c r="F14" s="8">
        <f t="shared" si="8"/>
        <v>91423.055319814128</v>
      </c>
      <c r="G14" s="9">
        <f t="shared" si="9"/>
        <v>84.070538446543594</v>
      </c>
      <c r="H14" s="8">
        <f t="shared" si="10"/>
        <v>91381.020050590858</v>
      </c>
      <c r="I14" s="8">
        <f>SUM(H14:H114)</f>
        <v>5273385.1424871609</v>
      </c>
      <c r="J14" s="25">
        <f t="shared" si="2"/>
        <v>57.681130039243605</v>
      </c>
      <c r="K14" s="10">
        <f t="shared" si="11"/>
        <v>8.7875707882158163E-2</v>
      </c>
      <c r="L14" s="10">
        <f t="shared" si="3"/>
        <v>8.3691150363960163E-3</v>
      </c>
      <c r="M14" s="3">
        <f t="shared" si="4"/>
        <v>10045.331923498905</v>
      </c>
      <c r="N14" s="2">
        <f>((B13+E13)*D13+(B14+E14)*D14+(B15+E15)*D15)/3/SUM(D4:D14)</f>
        <v>0.1076029976220951</v>
      </c>
      <c r="O14" s="11">
        <f>O4</f>
        <v>6.9275303587084586E-2</v>
      </c>
      <c r="P14" s="3">
        <f>M14*O4</f>
        <v>695.89341863341895</v>
      </c>
      <c r="Q14" s="10">
        <f>N14*O4</f>
        <v>7.4542303271509791E-3</v>
      </c>
      <c r="R14" s="3">
        <f t="shared" si="5"/>
        <v>90699.844879603756</v>
      </c>
      <c r="S14" s="3">
        <f t="shared" si="6"/>
        <v>4597776.2263417542</v>
      </c>
      <c r="T14" s="26">
        <f t="shared" si="0"/>
        <v>50.29121166709988</v>
      </c>
      <c r="U14" s="27">
        <f t="shared" si="1"/>
        <v>7.3899183721437254</v>
      </c>
      <c r="V14" s="2"/>
      <c r="X14" s="2"/>
      <c r="Y14" s="2"/>
      <c r="AD14" s="2"/>
      <c r="AE14" s="2"/>
      <c r="AK14">
        <v>2000</v>
      </c>
      <c r="AL14">
        <v>10</v>
      </c>
      <c r="AM14">
        <v>9.0000000000000006E-5</v>
      </c>
      <c r="AN14">
        <v>9.0000000000000006E-5</v>
      </c>
      <c r="AO14">
        <v>0.5</v>
      </c>
      <c r="AP14">
        <v>99497</v>
      </c>
      <c r="AQ14">
        <v>9</v>
      </c>
      <c r="AR14">
        <v>99492</v>
      </c>
      <c r="AS14">
        <v>6742154</v>
      </c>
      <c r="AT14">
        <v>67.760000000000005</v>
      </c>
      <c r="AV14">
        <v>2000</v>
      </c>
      <c r="AW14">
        <v>10</v>
      </c>
      <c r="AX14">
        <v>1E-4</v>
      </c>
      <c r="AY14">
        <v>1E-4</v>
      </c>
      <c r="AZ14">
        <v>0.5</v>
      </c>
      <c r="BA14">
        <v>99625</v>
      </c>
      <c r="BB14">
        <v>10</v>
      </c>
      <c r="BC14">
        <v>99620</v>
      </c>
      <c r="BD14">
        <v>7204778</v>
      </c>
      <c r="BE14">
        <v>72.319999999999993</v>
      </c>
    </row>
    <row r="15" spans="1:57" x14ac:dyDescent="0.3">
      <c r="A15" s="42">
        <f>A4</f>
        <v>1950</v>
      </c>
      <c r="B15" s="42">
        <v>11</v>
      </c>
      <c r="C15" s="42">
        <v>1E-3</v>
      </c>
      <c r="D15" s="43">
        <f t="shared" si="7"/>
        <v>9.9950024987506265E-4</v>
      </c>
      <c r="E15" s="45">
        <v>0.5</v>
      </c>
      <c r="F15" s="8">
        <f t="shared" si="8"/>
        <v>91338.984781367588</v>
      </c>
      <c r="G15" s="9">
        <f t="shared" si="9"/>
        <v>91.293338112311446</v>
      </c>
      <c r="H15" s="8">
        <f t="shared" si="10"/>
        <v>91293.338112311438</v>
      </c>
      <c r="I15" s="8">
        <f>SUM(H15:H114)</f>
        <v>5182004.12243657</v>
      </c>
      <c r="J15" s="25">
        <f t="shared" si="2"/>
        <v>56.733760889070631</v>
      </c>
      <c r="K15" s="10">
        <f t="shared" si="11"/>
        <v>8.8875208132033229E-2</v>
      </c>
      <c r="L15" s="10">
        <f t="shared" si="3"/>
        <v>7.7282789680028895E-3</v>
      </c>
      <c r="M15" s="3">
        <f t="shared" si="4"/>
        <v>11812.893723206669</v>
      </c>
      <c r="N15" s="2">
        <f>((B14+E14)*D14+(B15+E15)*D15+(B16+E16)*D16)/3/SUM(D4:D15)</f>
        <v>0.11494095047080032</v>
      </c>
      <c r="O15" s="11">
        <f>O4</f>
        <v>6.9275303587084586E-2</v>
      </c>
      <c r="P15" s="3">
        <f>M15*O4</f>
        <v>818.34179891710801</v>
      </c>
      <c r="Q15" s="10">
        <f>N15*O4</f>
        <v>7.9625692384527446E-3</v>
      </c>
      <c r="R15" s="3">
        <f t="shared" si="5"/>
        <v>90566.408586582678</v>
      </c>
      <c r="S15" s="3">
        <f t="shared" si="6"/>
        <v>4507076.3814621503</v>
      </c>
      <c r="T15" s="26">
        <f t="shared" si="0"/>
        <v>49.344498324022943</v>
      </c>
      <c r="U15" s="27">
        <f t="shared" si="1"/>
        <v>7.3892625650476873</v>
      </c>
      <c r="V15" s="2"/>
      <c r="X15" s="2"/>
      <c r="Y15" s="2"/>
      <c r="AD15" s="2"/>
      <c r="AE15" s="2"/>
      <c r="AK15">
        <v>2000</v>
      </c>
      <c r="AL15">
        <v>11</v>
      </c>
      <c r="AM15">
        <v>1.2999999999999999E-4</v>
      </c>
      <c r="AN15">
        <v>1.2999999999999999E-4</v>
      </c>
      <c r="AO15">
        <v>0.5</v>
      </c>
      <c r="AP15">
        <v>99488</v>
      </c>
      <c r="AQ15">
        <v>13</v>
      </c>
      <c r="AR15">
        <v>99481</v>
      </c>
      <c r="AS15">
        <v>6642662</v>
      </c>
      <c r="AT15">
        <v>66.77</v>
      </c>
      <c r="AV15">
        <v>2000</v>
      </c>
      <c r="AW15">
        <v>11</v>
      </c>
      <c r="AX15">
        <v>1E-4</v>
      </c>
      <c r="AY15">
        <v>1E-4</v>
      </c>
      <c r="AZ15">
        <v>0.5</v>
      </c>
      <c r="BA15">
        <v>99615</v>
      </c>
      <c r="BB15">
        <v>10</v>
      </c>
      <c r="BC15">
        <v>99610</v>
      </c>
      <c r="BD15">
        <v>7105158</v>
      </c>
      <c r="BE15">
        <v>71.33</v>
      </c>
    </row>
    <row r="16" spans="1:57" x14ac:dyDescent="0.3">
      <c r="A16" s="42">
        <f>A4</f>
        <v>1950</v>
      </c>
      <c r="B16" s="42">
        <v>12</v>
      </c>
      <c r="C16" s="42">
        <v>7.6000000000000004E-4</v>
      </c>
      <c r="D16" s="43">
        <f t="shared" si="7"/>
        <v>7.597113097023131E-4</v>
      </c>
      <c r="E16" s="45">
        <v>0.5</v>
      </c>
      <c r="F16" s="8">
        <f t="shared" si="8"/>
        <v>91247.691443255273</v>
      </c>
      <c r="G16" s="9">
        <f t="shared" si="9"/>
        <v>69.321903173668005</v>
      </c>
      <c r="H16" s="8">
        <f t="shared" si="10"/>
        <v>91213.03049166844</v>
      </c>
      <c r="I16" s="8">
        <f>SUM(H16:H114)</f>
        <v>5090710.7843242567</v>
      </c>
      <c r="J16" s="25">
        <f t="shared" si="2"/>
        <v>55.790022780905602</v>
      </c>
      <c r="K16" s="10">
        <f t="shared" si="11"/>
        <v>8.9634919441735544E-2</v>
      </c>
      <c r="L16" s="10">
        <f t="shared" si="3"/>
        <v>7.1707935553388434E-3</v>
      </c>
      <c r="M16" s="3">
        <f t="shared" si="4"/>
        <v>9667.2568577931015</v>
      </c>
      <c r="N16" s="2">
        <f>((B15+E15)*D15+(B16+E16)*D16+(B17+E17)*D17)/3/SUM(D4:D16)</f>
        <v>0.12924139141696894</v>
      </c>
      <c r="O16" s="11">
        <f>O4</f>
        <v>6.9275303587084586E-2</v>
      </c>
      <c r="P16" s="3">
        <f>M16*O4</f>
        <v>669.70215367794253</v>
      </c>
      <c r="Q16" s="10">
        <f>N16*O4</f>
        <v>8.9532366264277515E-3</v>
      </c>
      <c r="R16" s="3">
        <f t="shared" si="5"/>
        <v>90396.378646262965</v>
      </c>
      <c r="S16" s="3">
        <f t="shared" si="6"/>
        <v>4416509.9728755672</v>
      </c>
      <c r="T16" s="26">
        <f t="shared" si="0"/>
        <v>48.401333809328072</v>
      </c>
      <c r="U16" s="27">
        <f t="shared" si="1"/>
        <v>7.3886889715775297</v>
      </c>
      <c r="V16" s="2"/>
      <c r="X16" s="2"/>
      <c r="Y16" s="2"/>
      <c r="AD16" s="2"/>
      <c r="AE16" s="2"/>
      <c r="AK16">
        <v>2000</v>
      </c>
      <c r="AL16">
        <v>12</v>
      </c>
      <c r="AM16">
        <v>1.2E-4</v>
      </c>
      <c r="AN16">
        <v>1.2E-4</v>
      </c>
      <c r="AO16">
        <v>0.5</v>
      </c>
      <c r="AP16">
        <v>99475</v>
      </c>
      <c r="AQ16">
        <v>12</v>
      </c>
      <c r="AR16">
        <v>99469</v>
      </c>
      <c r="AS16">
        <v>6543181</v>
      </c>
      <c r="AT16">
        <v>65.78</v>
      </c>
      <c r="AV16">
        <v>2000</v>
      </c>
      <c r="AW16">
        <v>12</v>
      </c>
      <c r="AX16">
        <v>1.8000000000000001E-4</v>
      </c>
      <c r="AY16">
        <v>1.8000000000000001E-4</v>
      </c>
      <c r="AZ16">
        <v>0.5</v>
      </c>
      <c r="BA16">
        <v>99605</v>
      </c>
      <c r="BB16">
        <v>18</v>
      </c>
      <c r="BC16">
        <v>99596</v>
      </c>
      <c r="BD16">
        <v>7005548</v>
      </c>
      <c r="BE16">
        <v>70.33</v>
      </c>
    </row>
    <row r="17" spans="1:57" x14ac:dyDescent="0.3">
      <c r="A17" s="42">
        <f>A4</f>
        <v>1950</v>
      </c>
      <c r="B17" s="42">
        <v>13</v>
      </c>
      <c r="C17" s="42">
        <v>1.0200000000000001E-3</v>
      </c>
      <c r="D17" s="43">
        <f t="shared" si="7"/>
        <v>1.0194800651667649E-3</v>
      </c>
      <c r="E17" s="45">
        <v>0.5</v>
      </c>
      <c r="F17" s="8">
        <f t="shared" si="8"/>
        <v>91178.369540081607</v>
      </c>
      <c r="G17" s="9">
        <f t="shared" si="9"/>
        <v>92.954530120521767</v>
      </c>
      <c r="H17" s="8">
        <f t="shared" si="10"/>
        <v>91131.892275021339</v>
      </c>
      <c r="I17" s="8">
        <f>SUM(H17:H114)</f>
        <v>4999497.7538325898</v>
      </c>
      <c r="J17" s="25">
        <f t="shared" si="2"/>
        <v>54.832059172047735</v>
      </c>
      <c r="K17" s="10">
        <f t="shared" si="11"/>
        <v>9.0654399506902308E-2</v>
      </c>
      <c r="L17" s="10">
        <f t="shared" si="3"/>
        <v>6.7151407042149855E-3</v>
      </c>
      <c r="M17" s="3">
        <f t="shared" si="4"/>
        <v>13842.529027303286</v>
      </c>
      <c r="N17" s="2">
        <f>((B16+E16)*D16+(B17+E17)*D17+(B18+E18)*D18)/3/SUM(D4:D17)</f>
        <v>0.14573707093153093</v>
      </c>
      <c r="O17" s="11">
        <f>O4</f>
        <v>6.9275303587084586E-2</v>
      </c>
      <c r="P17" s="3">
        <f>M17*O4</f>
        <v>958.94540077946579</v>
      </c>
      <c r="Q17" s="10">
        <f>N17*O4</f>
        <v>1.0095979832674285E-2</v>
      </c>
      <c r="R17" s="3">
        <f t="shared" si="5"/>
        <v>90211.826528499281</v>
      </c>
      <c r="S17" s="3">
        <f t="shared" si="6"/>
        <v>4326113.5942293042</v>
      </c>
      <c r="T17" s="26">
        <f t="shared" si="0"/>
        <v>47.446709302336927</v>
      </c>
      <c r="U17" s="27">
        <f t="shared" si="1"/>
        <v>7.385349869710808</v>
      </c>
      <c r="V17" s="2"/>
      <c r="X17" s="2"/>
      <c r="Y17" s="2"/>
      <c r="AD17" s="2"/>
      <c r="AE17" s="2"/>
      <c r="AK17">
        <v>2000</v>
      </c>
      <c r="AL17">
        <v>13</v>
      </c>
      <c r="AM17">
        <v>1.6000000000000001E-4</v>
      </c>
      <c r="AN17">
        <v>1.6000000000000001E-4</v>
      </c>
      <c r="AO17">
        <v>0.5</v>
      </c>
      <c r="AP17">
        <v>99463</v>
      </c>
      <c r="AQ17">
        <v>16</v>
      </c>
      <c r="AR17">
        <v>99455</v>
      </c>
      <c r="AS17">
        <v>6443713</v>
      </c>
      <c r="AT17">
        <v>64.790000000000006</v>
      </c>
      <c r="AV17">
        <v>2000</v>
      </c>
      <c r="AW17">
        <v>13</v>
      </c>
      <c r="AX17">
        <v>1.7000000000000001E-4</v>
      </c>
      <c r="AY17">
        <v>1.7000000000000001E-4</v>
      </c>
      <c r="AZ17">
        <v>0.5</v>
      </c>
      <c r="BA17">
        <v>99587</v>
      </c>
      <c r="BB17">
        <v>17</v>
      </c>
      <c r="BC17">
        <v>99579</v>
      </c>
      <c r="BD17">
        <v>6905952</v>
      </c>
      <c r="BE17">
        <v>69.349999999999994</v>
      </c>
    </row>
    <row r="18" spans="1:57" x14ac:dyDescent="0.3">
      <c r="A18" s="42">
        <f>A4</f>
        <v>1950</v>
      </c>
      <c r="B18" s="42">
        <v>14</v>
      </c>
      <c r="C18" s="42">
        <v>1.1299999999999999E-3</v>
      </c>
      <c r="D18" s="43">
        <f t="shared" si="7"/>
        <v>1.1293619105205558E-3</v>
      </c>
      <c r="E18" s="45">
        <v>0.5</v>
      </c>
      <c r="F18" s="8">
        <f t="shared" si="8"/>
        <v>91085.415009961085</v>
      </c>
      <c r="G18" s="9">
        <f t="shared" si="9"/>
        <v>102.86839831620736</v>
      </c>
      <c r="H18" s="8">
        <f t="shared" si="10"/>
        <v>91033.980810802983</v>
      </c>
      <c r="I18" s="8">
        <f>SUM(H18:H114)</f>
        <v>4908365.8615575675</v>
      </c>
      <c r="J18" s="25">
        <f t="shared" si="2"/>
        <v>53.887506150362157</v>
      </c>
      <c r="K18" s="10">
        <f t="shared" si="11"/>
        <v>9.1783761417422866E-2</v>
      </c>
      <c r="L18" s="10">
        <f t="shared" si="3"/>
        <v>6.3299145805119214E-3</v>
      </c>
      <c r="M18" s="3">
        <f t="shared" si="4"/>
        <v>16251.151102877608</v>
      </c>
      <c r="N18" s="2">
        <f>((B17+E17)*D17+(B18+E18)*D18+(B19+E19)*D19)/3/SUM(D4:D18)</f>
        <v>0.17190471884839192</v>
      </c>
      <c r="O18" s="11">
        <f>O4</f>
        <v>6.9275303587084586E-2</v>
      </c>
      <c r="P18" s="3">
        <f>M18*O4</f>
        <v>1125.8034262914307</v>
      </c>
      <c r="Q18" s="10">
        <f>N18*O4</f>
        <v>1.1908751586274772E-2</v>
      </c>
      <c r="R18" s="3">
        <f t="shared" si="5"/>
        <v>89949.879747417421</v>
      </c>
      <c r="S18" s="3">
        <f t="shared" si="6"/>
        <v>4235901.7677008053</v>
      </c>
      <c r="T18" s="26">
        <f t="shared" si="0"/>
        <v>46.5047205113746</v>
      </c>
      <c r="U18" s="27">
        <f t="shared" si="1"/>
        <v>7.3827856389875564</v>
      </c>
      <c r="V18" s="2"/>
      <c r="X18" s="2"/>
      <c r="Y18" s="2"/>
      <c r="AD18" s="2"/>
      <c r="AE18" s="2"/>
      <c r="AK18">
        <v>2000</v>
      </c>
      <c r="AL18">
        <v>14</v>
      </c>
      <c r="AM18">
        <v>2.0000000000000001E-4</v>
      </c>
      <c r="AN18">
        <v>2.0000000000000001E-4</v>
      </c>
      <c r="AO18">
        <v>0.5</v>
      </c>
      <c r="AP18">
        <v>99447</v>
      </c>
      <c r="AQ18">
        <v>20</v>
      </c>
      <c r="AR18">
        <v>99437</v>
      </c>
      <c r="AS18">
        <v>6344258</v>
      </c>
      <c r="AT18">
        <v>63.8</v>
      </c>
      <c r="AV18">
        <v>2000</v>
      </c>
      <c r="AW18">
        <v>14</v>
      </c>
      <c r="AX18">
        <v>1E-4</v>
      </c>
      <c r="AY18">
        <v>1E-4</v>
      </c>
      <c r="AZ18">
        <v>0.5</v>
      </c>
      <c r="BA18">
        <v>99570</v>
      </c>
      <c r="BB18">
        <v>10</v>
      </c>
      <c r="BC18">
        <v>99566</v>
      </c>
      <c r="BD18">
        <v>6806374</v>
      </c>
      <c r="BE18">
        <v>68.36</v>
      </c>
    </row>
    <row r="19" spans="1:57" x14ac:dyDescent="0.3">
      <c r="A19" s="42">
        <f>A4</f>
        <v>1950</v>
      </c>
      <c r="B19" s="42">
        <v>15</v>
      </c>
      <c r="C19" s="42">
        <v>1.1100000000000001E-3</v>
      </c>
      <c r="D19" s="43">
        <f t="shared" si="7"/>
        <v>1.1093842917180964E-3</v>
      </c>
      <c r="E19" s="45">
        <v>0.5</v>
      </c>
      <c r="F19" s="8">
        <f t="shared" si="8"/>
        <v>90982.546611644881</v>
      </c>
      <c r="G19" s="9">
        <f t="shared" si="9"/>
        <v>100.93460803146836</v>
      </c>
      <c r="H19" s="8">
        <f t="shared" si="10"/>
        <v>90932.079307629145</v>
      </c>
      <c r="I19" s="8">
        <f>SUM(H19:H114)</f>
        <v>4817331.8807467651</v>
      </c>
      <c r="J19" s="25">
        <f t="shared" si="2"/>
        <v>52.94786813683443</v>
      </c>
      <c r="K19" s="10">
        <f t="shared" si="11"/>
        <v>9.2893145709140965E-2</v>
      </c>
      <c r="L19" s="10">
        <f t="shared" si="3"/>
        <v>5.9931061747832883E-3</v>
      </c>
      <c r="M19" s="3">
        <f t="shared" si="4"/>
        <v>16841.785392717185</v>
      </c>
      <c r="N19" s="2">
        <f>((B18+E18)*D18+(B19+E19)*D19+(B20+E20)*D20)/3/SUM(D4:D19)</f>
        <v>0.20625443971800636</v>
      </c>
      <c r="O19" s="11">
        <f>O4</f>
        <v>6.9275303587084586E-2</v>
      </c>
      <c r="P19" s="3">
        <f>M19*O4</f>
        <v>1166.7197960290096</v>
      </c>
      <c r="Q19" s="10">
        <f>N19*O4</f>
        <v>1.4288338927648928E-2</v>
      </c>
      <c r="R19" s="3">
        <f t="shared" si="5"/>
        <v>89632.810939085888</v>
      </c>
      <c r="S19" s="3">
        <f t="shared" si="6"/>
        <v>4145951.887953388</v>
      </c>
      <c r="T19" s="26">
        <f t="shared" si="0"/>
        <v>45.56865071770531</v>
      </c>
      <c r="U19" s="27">
        <f t="shared" si="1"/>
        <v>7.3792174191291195</v>
      </c>
      <c r="V19" s="2"/>
      <c r="X19" s="2"/>
      <c r="Y19" s="2"/>
      <c r="AD19" s="2"/>
      <c r="AE19" s="2"/>
      <c r="AK19">
        <v>2000</v>
      </c>
      <c r="AL19">
        <v>15</v>
      </c>
      <c r="AM19">
        <v>2.7999999999999998E-4</v>
      </c>
      <c r="AN19">
        <v>2.7999999999999998E-4</v>
      </c>
      <c r="AO19">
        <v>0.5</v>
      </c>
      <c r="AP19">
        <v>99427</v>
      </c>
      <c r="AQ19">
        <v>28</v>
      </c>
      <c r="AR19">
        <v>99413</v>
      </c>
      <c r="AS19">
        <v>6244821</v>
      </c>
      <c r="AT19">
        <v>62.81</v>
      </c>
      <c r="AV19">
        <v>2000</v>
      </c>
      <c r="AW19">
        <v>15</v>
      </c>
      <c r="AX19">
        <v>1.3999999999999999E-4</v>
      </c>
      <c r="AY19">
        <v>1.3999999999999999E-4</v>
      </c>
      <c r="AZ19">
        <v>0.5</v>
      </c>
      <c r="BA19">
        <v>99561</v>
      </c>
      <c r="BB19">
        <v>14</v>
      </c>
      <c r="BC19">
        <v>99554</v>
      </c>
      <c r="BD19">
        <v>6706808</v>
      </c>
      <c r="BE19">
        <v>67.36</v>
      </c>
    </row>
    <row r="20" spans="1:57" x14ac:dyDescent="0.3">
      <c r="A20" s="42">
        <f>A4</f>
        <v>1950</v>
      </c>
      <c r="B20" s="42">
        <v>16</v>
      </c>
      <c r="C20" s="42">
        <v>1.4499999999999999E-3</v>
      </c>
      <c r="D20" s="43">
        <f t="shared" si="7"/>
        <v>1.4489495116040867E-3</v>
      </c>
      <c r="E20" s="45">
        <v>0.5</v>
      </c>
      <c r="F20" s="8">
        <f t="shared" si="8"/>
        <v>90881.612003613409</v>
      </c>
      <c r="G20" s="9">
        <f t="shared" si="9"/>
        <v>131.68286732642775</v>
      </c>
      <c r="H20" s="8">
        <f t="shared" si="10"/>
        <v>90815.770569950197</v>
      </c>
      <c r="I20" s="8">
        <f>SUM(H20:H114)</f>
        <v>4726399.8014391363</v>
      </c>
      <c r="J20" s="25">
        <f t="shared" si="2"/>
        <v>52.006117598917776</v>
      </c>
      <c r="K20" s="10">
        <f t="shared" si="11"/>
        <v>9.4342095220745048E-2</v>
      </c>
      <c r="L20" s="10">
        <f t="shared" si="3"/>
        <v>5.7177027406512147E-3</v>
      </c>
      <c r="M20" s="3">
        <f t="shared" si="4"/>
        <v>23030.72987516483</v>
      </c>
      <c r="N20" s="2">
        <f>((B19+E19)*D19+(B20+E20)*D20+(B21+E21)*D21)/3/SUM(D4:D20)</f>
        <v>0.24346155693275945</v>
      </c>
      <c r="O20" s="11">
        <f>O4</f>
        <v>6.9275303587084586E-2</v>
      </c>
      <c r="P20" s="3">
        <f>M20*O4</f>
        <v>1595.4608039341824</v>
      </c>
      <c r="Q20" s="10">
        <f>N20*O4</f>
        <v>1.686587326830119E-2</v>
      </c>
      <c r="R20" s="3">
        <f t="shared" si="5"/>
        <v>89284.083292754309</v>
      </c>
      <c r="S20" s="3">
        <f t="shared" si="6"/>
        <v>4056319.0770143024</v>
      </c>
      <c r="T20" s="26">
        <f t="shared" si="0"/>
        <v>44.633000973321479</v>
      </c>
      <c r="U20" s="27">
        <f t="shared" si="1"/>
        <v>7.3731166255962961</v>
      </c>
      <c r="V20" s="2"/>
      <c r="X20" s="2"/>
      <c r="Y20" s="2"/>
      <c r="AD20" s="2"/>
      <c r="AE20" s="2"/>
      <c r="AK20">
        <v>2000</v>
      </c>
      <c r="AL20">
        <v>16</v>
      </c>
      <c r="AM20">
        <v>3.1E-4</v>
      </c>
      <c r="AN20">
        <v>3.1E-4</v>
      </c>
      <c r="AO20">
        <v>0.5</v>
      </c>
      <c r="AP20">
        <v>99399</v>
      </c>
      <c r="AQ20">
        <v>31</v>
      </c>
      <c r="AR20">
        <v>99384</v>
      </c>
      <c r="AS20">
        <v>6145408</v>
      </c>
      <c r="AT20">
        <v>61.83</v>
      </c>
      <c r="AV20">
        <v>2000</v>
      </c>
      <c r="AW20">
        <v>16</v>
      </c>
      <c r="AX20">
        <v>1.3999999999999999E-4</v>
      </c>
      <c r="AY20">
        <v>1.3999999999999999E-4</v>
      </c>
      <c r="AZ20">
        <v>0.5</v>
      </c>
      <c r="BA20">
        <v>99547</v>
      </c>
      <c r="BB20">
        <v>14</v>
      </c>
      <c r="BC20">
        <v>99540</v>
      </c>
      <c r="BD20">
        <v>6607254</v>
      </c>
      <c r="BE20">
        <v>66.37</v>
      </c>
    </row>
    <row r="21" spans="1:57" x14ac:dyDescent="0.3">
      <c r="A21" s="42">
        <f>A4</f>
        <v>1950</v>
      </c>
      <c r="B21" s="42">
        <v>17</v>
      </c>
      <c r="C21" s="42">
        <v>1.5900000000000001E-3</v>
      </c>
      <c r="D21" s="43">
        <f t="shared" si="7"/>
        <v>1.5887369541214733E-3</v>
      </c>
      <c r="E21" s="45">
        <v>0.5</v>
      </c>
      <c r="F21" s="8">
        <f t="shared" si="8"/>
        <v>90749.929136286984</v>
      </c>
      <c r="G21" s="9">
        <f t="shared" si="9"/>
        <v>144.17776600272413</v>
      </c>
      <c r="H21" s="8">
        <f t="shared" si="10"/>
        <v>90677.840253285627</v>
      </c>
      <c r="I21" s="8">
        <f>SUM(H21:H114)</f>
        <v>4635584.0308691859</v>
      </c>
      <c r="J21" s="25">
        <f t="shared" si="2"/>
        <v>51.080855654526516</v>
      </c>
      <c r="K21" s="10">
        <f t="shared" si="11"/>
        <v>9.5930832174866518E-2</v>
      </c>
      <c r="L21" s="10">
        <f t="shared" si="3"/>
        <v>5.4817618385638008E-3</v>
      </c>
      <c r="M21" s="3">
        <f t="shared" si="4"/>
        <v>26301.355339526774</v>
      </c>
      <c r="N21" s="2">
        <f>((B20+E20)*D20+(B21+E21)*D21+(B22+E22)*D22)/3/SUM(D4:D21)</f>
        <v>0.30683334996748723</v>
      </c>
      <c r="O21" s="11">
        <f>O4</f>
        <v>6.9275303587084586E-2</v>
      </c>
      <c r="P21" s="3">
        <f>M21*O4</f>
        <v>1822.0343758975055</v>
      </c>
      <c r="Q21" s="10">
        <f>N21*O4</f>
        <v>2.1255973469639849E-2</v>
      </c>
      <c r="R21" s="3">
        <f t="shared" si="5"/>
        <v>88750.394486577556</v>
      </c>
      <c r="S21" s="3">
        <f t="shared" si="6"/>
        <v>3967034.993721548</v>
      </c>
      <c r="T21" s="26">
        <f t="shared" si="0"/>
        <v>43.713918363108689</v>
      </c>
      <c r="U21" s="27">
        <f t="shared" si="1"/>
        <v>7.3669372914178268</v>
      </c>
      <c r="V21" s="2"/>
      <c r="X21" s="2"/>
      <c r="Y21" s="2"/>
      <c r="AD21" s="2"/>
      <c r="AE21" s="2"/>
      <c r="AK21">
        <v>2000</v>
      </c>
      <c r="AL21">
        <v>17</v>
      </c>
      <c r="AM21">
        <v>3.6999999999999999E-4</v>
      </c>
      <c r="AN21">
        <v>3.6999999999999999E-4</v>
      </c>
      <c r="AO21">
        <v>0.5</v>
      </c>
      <c r="AP21">
        <v>99368</v>
      </c>
      <c r="AQ21">
        <v>37</v>
      </c>
      <c r="AR21">
        <v>99350</v>
      </c>
      <c r="AS21">
        <v>6046024</v>
      </c>
      <c r="AT21">
        <v>60.84</v>
      </c>
      <c r="AV21">
        <v>2000</v>
      </c>
      <c r="AW21">
        <v>17</v>
      </c>
      <c r="AX21">
        <v>1.9000000000000001E-4</v>
      </c>
      <c r="AY21">
        <v>1.9000000000000001E-4</v>
      </c>
      <c r="AZ21">
        <v>0.5</v>
      </c>
      <c r="BA21">
        <v>99533</v>
      </c>
      <c r="BB21">
        <v>18</v>
      </c>
      <c r="BC21">
        <v>99523</v>
      </c>
      <c r="BD21">
        <v>6507715</v>
      </c>
      <c r="BE21">
        <v>65.38</v>
      </c>
    </row>
    <row r="22" spans="1:57" x14ac:dyDescent="0.3">
      <c r="A22" s="42">
        <f>A4</f>
        <v>1950</v>
      </c>
      <c r="B22" s="42">
        <v>18</v>
      </c>
      <c r="C22" s="42">
        <v>1.98E-3</v>
      </c>
      <c r="D22" s="43">
        <f t="shared" si="7"/>
        <v>1.9780417386787079E-3</v>
      </c>
      <c r="E22" s="45">
        <v>0.5</v>
      </c>
      <c r="F22" s="8">
        <f t="shared" si="8"/>
        <v>90605.751370284255</v>
      </c>
      <c r="G22" s="9">
        <f t="shared" si="9"/>
        <v>179.22195797476778</v>
      </c>
      <c r="H22" s="8">
        <f t="shared" si="10"/>
        <v>90516.140391296867</v>
      </c>
      <c r="I22" s="8">
        <f>SUM(H22:H114)</f>
        <v>4544906.1906159008</v>
      </c>
      <c r="J22" s="25">
        <f t="shared" si="2"/>
        <v>50.161343202617957</v>
      </c>
      <c r="K22" s="10">
        <f t="shared" si="11"/>
        <v>9.7908873913545219E-2</v>
      </c>
      <c r="L22" s="10">
        <f t="shared" si="3"/>
        <v>5.2923715628943359E-3</v>
      </c>
      <c r="M22" s="3">
        <f t="shared" si="4"/>
        <v>33864.205459669844</v>
      </c>
      <c r="N22" s="2">
        <f>((B21+E21)*D21+(B22+E22)*D22+(B23+E23)*D23)/3/SUM(D4:D22)</f>
        <v>0.37506946775103861</v>
      </c>
      <c r="O22" s="11">
        <f>O4</f>
        <v>6.9275303587084586E-2</v>
      </c>
      <c r="P22" s="3">
        <f>M22*O4</f>
        <v>2345.9531139540359</v>
      </c>
      <c r="Q22" s="10">
        <f>N22*O4</f>
        <v>2.5983051244699431E-2</v>
      </c>
      <c r="R22" s="3">
        <f t="shared" si="5"/>
        <v>88164.254877037383</v>
      </c>
      <c r="S22" s="3">
        <f t="shared" si="6"/>
        <v>3878284.5992349703</v>
      </c>
      <c r="T22" s="26">
        <f t="shared" si="0"/>
        <v>42.803956046734157</v>
      </c>
      <c r="U22" s="27">
        <f t="shared" si="1"/>
        <v>7.3573871558837993</v>
      </c>
      <c r="V22" s="2"/>
      <c r="X22" s="2"/>
      <c r="Y22" s="2"/>
      <c r="AD22" s="2"/>
      <c r="AE22" s="2"/>
      <c r="AK22">
        <v>2000</v>
      </c>
      <c r="AL22">
        <v>18</v>
      </c>
      <c r="AM22">
        <v>6.8000000000000005E-4</v>
      </c>
      <c r="AN22">
        <v>6.8000000000000005E-4</v>
      </c>
      <c r="AO22">
        <v>0.5</v>
      </c>
      <c r="AP22">
        <v>99332</v>
      </c>
      <c r="AQ22">
        <v>67</v>
      </c>
      <c r="AR22">
        <v>99298</v>
      </c>
      <c r="AS22">
        <v>5946674</v>
      </c>
      <c r="AT22">
        <v>59.87</v>
      </c>
      <c r="AV22">
        <v>2000</v>
      </c>
      <c r="AW22">
        <v>18</v>
      </c>
      <c r="AX22">
        <v>3.1E-4</v>
      </c>
      <c r="AY22">
        <v>3.1E-4</v>
      </c>
      <c r="AZ22">
        <v>0.5</v>
      </c>
      <c r="BA22">
        <v>99514</v>
      </c>
      <c r="BB22">
        <v>30</v>
      </c>
      <c r="BC22">
        <v>99499</v>
      </c>
      <c r="BD22">
        <v>6408191</v>
      </c>
      <c r="BE22">
        <v>64.39</v>
      </c>
    </row>
    <row r="23" spans="1:57" x14ac:dyDescent="0.3">
      <c r="A23" s="42">
        <f>A4</f>
        <v>1950</v>
      </c>
      <c r="B23" s="42">
        <v>19</v>
      </c>
      <c r="C23" s="42">
        <v>2.3500000000000001E-3</v>
      </c>
      <c r="D23" s="43">
        <f t="shared" si="7"/>
        <v>2.3472419906609737E-3</v>
      </c>
      <c r="E23" s="45">
        <v>0.5</v>
      </c>
      <c r="F23" s="8">
        <f t="shared" si="8"/>
        <v>90426.529412309494</v>
      </c>
      <c r="G23" s="9">
        <f t="shared" si="9"/>
        <v>212.25294690631242</v>
      </c>
      <c r="H23" s="8">
        <f t="shared" si="10"/>
        <v>90320.402938856336</v>
      </c>
      <c r="I23" s="8">
        <f>SUM(H23:H114)</f>
        <v>4454390.0502246032</v>
      </c>
      <c r="J23" s="25">
        <f t="shared" si="2"/>
        <v>49.259770104792281</v>
      </c>
      <c r="K23" s="10">
        <f t="shared" si="11"/>
        <v>0.10025611590420619</v>
      </c>
      <c r="L23" s="10">
        <f t="shared" si="3"/>
        <v>5.1413392771387789E-3</v>
      </c>
      <c r="M23" s="3">
        <f t="shared" si="4"/>
        <v>41283.590804852291</v>
      </c>
      <c r="N23" s="2">
        <f>((B22+E22)*D22+(B23+E23)*D23+(B24+E24)*D24)/3/SUM(D4:D23)</f>
        <v>0.4304336934130843</v>
      </c>
      <c r="O23" s="11">
        <f>O4</f>
        <v>6.9275303587084586E-2</v>
      </c>
      <c r="P23" s="3">
        <f>M23*O4</f>
        <v>2859.9332861711159</v>
      </c>
      <c r="Q23" s="10">
        <f>N23*O4</f>
        <v>2.9818424785301504E-2</v>
      </c>
      <c r="R23" s="3">
        <f t="shared" si="5"/>
        <v>87627.19079724593</v>
      </c>
      <c r="S23" s="3">
        <f t="shared" si="6"/>
        <v>3790120.3443579329</v>
      </c>
      <c r="T23" s="26">
        <f t="shared" si="0"/>
        <v>41.913809686054314</v>
      </c>
      <c r="U23" s="27">
        <f t="shared" si="1"/>
        <v>7.3459604187379668</v>
      </c>
      <c r="V23" s="2"/>
      <c r="X23" s="2"/>
      <c r="Y23" s="2"/>
      <c r="AD23" s="2"/>
      <c r="AE23" s="2"/>
      <c r="AK23">
        <v>2000</v>
      </c>
      <c r="AL23">
        <v>19</v>
      </c>
      <c r="AM23">
        <v>7.2999999999999996E-4</v>
      </c>
      <c r="AN23">
        <v>7.2999999999999996E-4</v>
      </c>
      <c r="AO23">
        <v>0.5</v>
      </c>
      <c r="AP23">
        <v>99264</v>
      </c>
      <c r="AQ23">
        <v>72</v>
      </c>
      <c r="AR23">
        <v>99228</v>
      </c>
      <c r="AS23">
        <v>5847376</v>
      </c>
      <c r="AT23">
        <v>58.91</v>
      </c>
      <c r="AV23">
        <v>2000</v>
      </c>
      <c r="AW23">
        <v>19</v>
      </c>
      <c r="AX23">
        <v>3.8000000000000002E-4</v>
      </c>
      <c r="AY23">
        <v>3.8000000000000002E-4</v>
      </c>
      <c r="AZ23">
        <v>0.5</v>
      </c>
      <c r="BA23">
        <v>99484</v>
      </c>
      <c r="BB23">
        <v>38</v>
      </c>
      <c r="BC23">
        <v>99465</v>
      </c>
      <c r="BD23">
        <v>6308692</v>
      </c>
      <c r="BE23">
        <v>63.41</v>
      </c>
    </row>
    <row r="24" spans="1:57" x14ac:dyDescent="0.3">
      <c r="A24" s="42">
        <f>A4</f>
        <v>1950</v>
      </c>
      <c r="B24" s="42">
        <v>20</v>
      </c>
      <c r="C24" s="42">
        <v>2.3E-3</v>
      </c>
      <c r="D24" s="43">
        <f t="shared" si="7"/>
        <v>2.2973580382560058E-3</v>
      </c>
      <c r="E24" s="45">
        <v>0.5</v>
      </c>
      <c r="F24" s="8">
        <f t="shared" si="8"/>
        <v>90214.276465403178</v>
      </c>
      <c r="G24" s="9">
        <f t="shared" si="9"/>
        <v>207.25449320324358</v>
      </c>
      <c r="H24" s="8">
        <f t="shared" si="10"/>
        <v>90110.649218801555</v>
      </c>
      <c r="I24" s="8">
        <f>SUM(H24:H114)</f>
        <v>4364069.6472857473</v>
      </c>
      <c r="J24" s="25">
        <f t="shared" si="2"/>
        <v>48.37449036083941</v>
      </c>
      <c r="K24" s="10">
        <f t="shared" si="11"/>
        <v>0.1025534739424622</v>
      </c>
      <c r="L24" s="10">
        <f t="shared" si="3"/>
        <v>5.0026084849981558E-3</v>
      </c>
      <c r="M24" s="3">
        <f t="shared" si="4"/>
        <v>41429.285106911579</v>
      </c>
      <c r="N24" s="2">
        <f>((B23+E23)*D23+(B24+E24)*D24+(B25+E25)*D25)/3/SUM(D4:D24)</f>
        <v>0.48121609587972253</v>
      </c>
      <c r="O24" s="11">
        <f>O4</f>
        <v>6.9275303587084586E-2</v>
      </c>
      <c r="P24" s="3">
        <f>M24*O4</f>
        <v>2870.0263031771815</v>
      </c>
      <c r="Q24" s="10">
        <f>N24*O4</f>
        <v>3.3336391133059383E-2</v>
      </c>
      <c r="R24" s="3">
        <f t="shared" si="5"/>
        <v>87106.685371189669</v>
      </c>
      <c r="S24" s="3">
        <f t="shared" si="6"/>
        <v>3702493.1535606869</v>
      </c>
      <c r="T24" s="26">
        <f t="shared" si="0"/>
        <v>41.041100129873328</v>
      </c>
      <c r="U24" s="27">
        <f t="shared" si="1"/>
        <v>7.3333902309660814</v>
      </c>
      <c r="V24" s="2"/>
      <c r="X24" s="2"/>
      <c r="Y24" s="2"/>
      <c r="AD24" s="2"/>
      <c r="AE24" s="2"/>
      <c r="AK24">
        <v>2000</v>
      </c>
      <c r="AL24">
        <v>20</v>
      </c>
      <c r="AM24">
        <v>8.7000000000000001E-4</v>
      </c>
      <c r="AN24">
        <v>8.7000000000000001E-4</v>
      </c>
      <c r="AO24">
        <v>0.5</v>
      </c>
      <c r="AP24">
        <v>99192</v>
      </c>
      <c r="AQ24">
        <v>87</v>
      </c>
      <c r="AR24">
        <v>99149</v>
      </c>
      <c r="AS24">
        <v>5748148</v>
      </c>
      <c r="AT24">
        <v>57.95</v>
      </c>
      <c r="AV24">
        <v>2000</v>
      </c>
      <c r="AW24">
        <v>20</v>
      </c>
      <c r="AX24">
        <v>2.4000000000000001E-4</v>
      </c>
      <c r="AY24">
        <v>2.4000000000000001E-4</v>
      </c>
      <c r="AZ24">
        <v>0.5</v>
      </c>
      <c r="BA24">
        <v>99446</v>
      </c>
      <c r="BB24">
        <v>24</v>
      </c>
      <c r="BC24">
        <v>99434</v>
      </c>
      <c r="BD24">
        <v>6209228</v>
      </c>
      <c r="BE24">
        <v>62.44</v>
      </c>
    </row>
    <row r="25" spans="1:57" x14ac:dyDescent="0.3">
      <c r="A25" s="42">
        <f>A4</f>
        <v>1950</v>
      </c>
      <c r="B25" s="42">
        <v>21</v>
      </c>
      <c r="C25" s="42">
        <v>2.5699999999999998E-3</v>
      </c>
      <c r="D25" s="43">
        <f t="shared" si="7"/>
        <v>2.56670178820216E-3</v>
      </c>
      <c r="E25" s="45">
        <v>0.5</v>
      </c>
      <c r="F25" s="8">
        <f t="shared" si="8"/>
        <v>90007.021972199931</v>
      </c>
      <c r="G25" s="9">
        <f t="shared" si="9"/>
        <v>231.02118424679668</v>
      </c>
      <c r="H25" s="8">
        <f t="shared" si="10"/>
        <v>89891.511380076539</v>
      </c>
      <c r="I25" s="8">
        <f>SUM(H25:H114)</f>
        <v>4273958.9980669459</v>
      </c>
      <c r="J25" s="25">
        <f t="shared" si="2"/>
        <v>47.484728462486231</v>
      </c>
      <c r="K25" s="10">
        <f t="shared" si="11"/>
        <v>0.10512017573066436</v>
      </c>
      <c r="L25" s="10">
        <f t="shared" si="3"/>
        <v>4.8893104991006679E-3</v>
      </c>
      <c r="M25" s="3">
        <f t="shared" si="4"/>
        <v>47250.258352233992</v>
      </c>
      <c r="N25" s="2">
        <f>((B24+E24)*D24+(B25+E25)*D25+(B26+E26)*D26)/3/SUM(D4:D25)</f>
        <v>0.45904533878932741</v>
      </c>
      <c r="O25" s="11">
        <f>O4</f>
        <v>6.9275303587084586E-2</v>
      </c>
      <c r="P25" s="3">
        <f>M25*O4</f>
        <v>3273.275991919189</v>
      </c>
      <c r="Q25" s="10">
        <f>N25*O4</f>
        <v>3.1800505204866748E-2</v>
      </c>
      <c r="R25" s="3">
        <f t="shared" si="5"/>
        <v>87032.915904561072</v>
      </c>
      <c r="S25" s="3">
        <f t="shared" si="6"/>
        <v>3615386.468189497</v>
      </c>
      <c r="T25" s="26">
        <f t="shared" si="0"/>
        <v>40.167826786960745</v>
      </c>
      <c r="U25" s="27">
        <f t="shared" si="1"/>
        <v>7.3169016755254859</v>
      </c>
      <c r="V25" s="2"/>
      <c r="X25" s="2"/>
      <c r="Y25" s="2"/>
      <c r="AD25" s="2"/>
      <c r="AE25" s="2"/>
      <c r="AK25">
        <v>2000</v>
      </c>
      <c r="AL25">
        <v>21</v>
      </c>
      <c r="AM25">
        <v>7.2000000000000005E-4</v>
      </c>
      <c r="AN25">
        <v>7.2000000000000005E-4</v>
      </c>
      <c r="AO25">
        <v>0.5</v>
      </c>
      <c r="AP25">
        <v>99105</v>
      </c>
      <c r="AQ25">
        <v>71</v>
      </c>
      <c r="AR25">
        <v>99070</v>
      </c>
      <c r="AS25">
        <v>5649000</v>
      </c>
      <c r="AT25">
        <v>57</v>
      </c>
      <c r="AV25">
        <v>2000</v>
      </c>
      <c r="AW25">
        <v>21</v>
      </c>
      <c r="AX25">
        <v>2.7999999999999998E-4</v>
      </c>
      <c r="AY25">
        <v>2.7999999999999998E-4</v>
      </c>
      <c r="AZ25">
        <v>0.5</v>
      </c>
      <c r="BA25">
        <v>99422</v>
      </c>
      <c r="BB25">
        <v>28</v>
      </c>
      <c r="BC25">
        <v>99408</v>
      </c>
      <c r="BD25">
        <v>6109794</v>
      </c>
      <c r="BE25">
        <v>61.45</v>
      </c>
    </row>
    <row r="26" spans="1:57" x14ac:dyDescent="0.3">
      <c r="A26" s="42">
        <f>A4</f>
        <v>1950</v>
      </c>
      <c r="B26" s="42">
        <v>22</v>
      </c>
      <c r="C26" s="42">
        <v>1.89E-3</v>
      </c>
      <c r="D26" s="43">
        <f t="shared" si="7"/>
        <v>1.8882156362237685E-3</v>
      </c>
      <c r="E26" s="45">
        <v>0.5</v>
      </c>
      <c r="F26" s="8">
        <f t="shared" si="8"/>
        <v>89776.000787953133</v>
      </c>
      <c r="G26" s="9">
        <f t="shared" si="9"/>
        <v>169.51644844545046</v>
      </c>
      <c r="H26" s="8">
        <f t="shared" si="10"/>
        <v>89691.242563730411</v>
      </c>
      <c r="I26" s="8">
        <f>SUM(H26:H114)</f>
        <v>4184067.4866868691</v>
      </c>
      <c r="J26" s="25">
        <f t="shared" si="2"/>
        <v>46.605634578994533</v>
      </c>
      <c r="K26" s="10">
        <f t="shared" si="11"/>
        <v>0.10700839136688813</v>
      </c>
      <c r="L26" s="10">
        <f t="shared" si="3"/>
        <v>4.7559285051950277E-3</v>
      </c>
      <c r="M26" s="3">
        <f t="shared" si="4"/>
        <v>35643.186868827637</v>
      </c>
      <c r="N26" s="2">
        <f>((B25+E25)*D25+(B26+E26)*D26+(B27+E27)*D27)/3/SUM(D4:D26)</f>
        <v>0.47022313048103803</v>
      </c>
      <c r="O26" s="11">
        <f>O4</f>
        <v>6.9275303587084586E-2</v>
      </c>
      <c r="P26" s="3">
        <f>M26*O4</f>
        <v>2469.1925911492212</v>
      </c>
      <c r="Q26" s="10">
        <f>N26*O4</f>
        <v>3.25748501177432E-2</v>
      </c>
      <c r="R26" s="3">
        <f t="shared" si="5"/>
        <v>86769.563780342738</v>
      </c>
      <c r="S26" s="3">
        <f t="shared" si="6"/>
        <v>3528353.552284936</v>
      </c>
      <c r="T26" s="26">
        <f t="shared" si="0"/>
        <v>39.301745692802108</v>
      </c>
      <c r="U26" s="27">
        <f t="shared" si="1"/>
        <v>7.3038888861924249</v>
      </c>
      <c r="V26" s="2"/>
      <c r="X26" s="2"/>
      <c r="Y26" s="2"/>
      <c r="AD26" s="2"/>
      <c r="AE26" s="2"/>
      <c r="AK26">
        <v>2000</v>
      </c>
      <c r="AL26">
        <v>22</v>
      </c>
      <c r="AM26">
        <v>8.3000000000000001E-4</v>
      </c>
      <c r="AN26">
        <v>8.3000000000000001E-4</v>
      </c>
      <c r="AO26">
        <v>0.5</v>
      </c>
      <c r="AP26">
        <v>99034</v>
      </c>
      <c r="AQ26">
        <v>82</v>
      </c>
      <c r="AR26">
        <v>98993</v>
      </c>
      <c r="AS26">
        <v>5549930</v>
      </c>
      <c r="AT26">
        <v>56.04</v>
      </c>
      <c r="AV26">
        <v>2000</v>
      </c>
      <c r="AW26">
        <v>22</v>
      </c>
      <c r="AX26">
        <v>2.7999999999999998E-4</v>
      </c>
      <c r="AY26">
        <v>2.7999999999999998E-4</v>
      </c>
      <c r="AZ26">
        <v>0.5</v>
      </c>
      <c r="BA26">
        <v>99394</v>
      </c>
      <c r="BB26">
        <v>28</v>
      </c>
      <c r="BC26">
        <v>99380</v>
      </c>
      <c r="BD26">
        <v>6010385</v>
      </c>
      <c r="BE26">
        <v>60.47</v>
      </c>
    </row>
    <row r="27" spans="1:57" x14ac:dyDescent="0.3">
      <c r="A27" s="42">
        <f>A4</f>
        <v>1950</v>
      </c>
      <c r="B27" s="42">
        <v>23</v>
      </c>
      <c r="C27" s="42">
        <v>2.2699999999999999E-3</v>
      </c>
      <c r="D27" s="43">
        <f t="shared" si="7"/>
        <v>2.2674264709554651E-3</v>
      </c>
      <c r="E27" s="45">
        <v>0.5</v>
      </c>
      <c r="F27" s="8">
        <f t="shared" si="8"/>
        <v>89606.48433950769</v>
      </c>
      <c r="G27" s="9">
        <f t="shared" si="9"/>
        <v>203.17611456065606</v>
      </c>
      <c r="H27" s="8">
        <f t="shared" si="10"/>
        <v>89504.896282227361</v>
      </c>
      <c r="I27" s="8">
        <f>SUM(H27:H114)</f>
        <v>4094376.2441231385</v>
      </c>
      <c r="J27" s="25">
        <f t="shared" si="2"/>
        <v>45.692856653208963</v>
      </c>
      <c r="K27" s="10">
        <f t="shared" si="11"/>
        <v>0.1092758178378436</v>
      </c>
      <c r="L27" s="10">
        <f t="shared" si="3"/>
        <v>4.6500348016103657E-3</v>
      </c>
      <c r="M27" s="3">
        <f t="shared" si="4"/>
        <v>43693.461066203978</v>
      </c>
      <c r="N27" s="2">
        <f>((B26+E26)*D26+(B27+E27)*D27+(B28+E28)*D28)/3/SUM(D4:D27)</f>
        <v>0.45487715800367584</v>
      </c>
      <c r="O27" s="11">
        <f>O4</f>
        <v>6.9275303587084586E-2</v>
      </c>
      <c r="P27" s="3">
        <f>M27*O4</f>
        <v>3026.877780131741</v>
      </c>
      <c r="Q27" s="10">
        <f>N27*O4</f>
        <v>3.1511753215534885E-2</v>
      </c>
      <c r="R27" s="3">
        <f t="shared" si="5"/>
        <v>86684.44007899976</v>
      </c>
      <c r="S27" s="3">
        <f t="shared" si="6"/>
        <v>3441583.9885045933</v>
      </c>
      <c r="T27" s="26">
        <f t="shared" si="0"/>
        <v>38.407756022040381</v>
      </c>
      <c r="U27" s="27">
        <f t="shared" si="1"/>
        <v>7.2851006311685822</v>
      </c>
      <c r="V27" s="2"/>
      <c r="X27" s="2"/>
      <c r="Y27" s="2"/>
      <c r="AD27" s="2"/>
      <c r="AE27" s="2"/>
      <c r="AK27">
        <v>2000</v>
      </c>
      <c r="AL27">
        <v>23</v>
      </c>
      <c r="AM27">
        <v>6.9999999999999999E-4</v>
      </c>
      <c r="AN27">
        <v>6.9999999999999999E-4</v>
      </c>
      <c r="AO27">
        <v>0.5</v>
      </c>
      <c r="AP27">
        <v>98952</v>
      </c>
      <c r="AQ27">
        <v>69</v>
      </c>
      <c r="AR27">
        <v>98917</v>
      </c>
      <c r="AS27">
        <v>5450937</v>
      </c>
      <c r="AT27">
        <v>55.09</v>
      </c>
      <c r="AV27">
        <v>2000</v>
      </c>
      <c r="AW27">
        <v>23</v>
      </c>
      <c r="AX27">
        <v>2.3000000000000001E-4</v>
      </c>
      <c r="AY27">
        <v>2.3000000000000001E-4</v>
      </c>
      <c r="AZ27">
        <v>0.5</v>
      </c>
      <c r="BA27">
        <v>99366</v>
      </c>
      <c r="BB27">
        <v>23</v>
      </c>
      <c r="BC27">
        <v>99354</v>
      </c>
      <c r="BD27">
        <v>5911005</v>
      </c>
      <c r="BE27">
        <v>59.49</v>
      </c>
    </row>
    <row r="28" spans="1:57" x14ac:dyDescent="0.3">
      <c r="A28" s="42">
        <f>A4</f>
        <v>1950</v>
      </c>
      <c r="B28" s="42">
        <v>24</v>
      </c>
      <c r="C28" s="42">
        <v>2.1800000000000001E-3</v>
      </c>
      <c r="D28" s="43">
        <f t="shared" si="7"/>
        <v>2.1776263872379108E-3</v>
      </c>
      <c r="E28" s="45">
        <v>0.5</v>
      </c>
      <c r="F28" s="8">
        <f t="shared" si="8"/>
        <v>89403.308224947032</v>
      </c>
      <c r="G28" s="9">
        <f t="shared" si="9"/>
        <v>194.68700309700881</v>
      </c>
      <c r="H28" s="8">
        <f t="shared" si="10"/>
        <v>89305.964723398531</v>
      </c>
      <c r="I28" s="8">
        <f>SUM(H28:H114)</f>
        <v>4004871.3478409112</v>
      </c>
      <c r="J28" s="25">
        <f t="shared" si="2"/>
        <v>44.795561007253589</v>
      </c>
      <c r="K28" s="10">
        <f t="shared" si="11"/>
        <v>0.11145344422508151</v>
      </c>
      <c r="L28" s="10">
        <f t="shared" si="3"/>
        <v>4.5491201724523062E-3</v>
      </c>
      <c r="M28" s="3">
        <f t="shared" si="4"/>
        <v>42796.627856955114</v>
      </c>
      <c r="N28" s="2">
        <f>((B27+E27)*D27+(B28+E28)*D28+(B29+E29)*D29)/3/SUM(D4:D28)</f>
        <v>0.50022151837667361</v>
      </c>
      <c r="O28" s="11">
        <f>O4</f>
        <v>6.9275303587084586E-2</v>
      </c>
      <c r="P28" s="3">
        <f>M28*O4</f>
        <v>2964.7493872940468</v>
      </c>
      <c r="Q28" s="10">
        <f>N28*O4</f>
        <v>3.4652997546336474E-2</v>
      </c>
      <c r="R28" s="3">
        <f t="shared" si="5"/>
        <v>86211.245346965399</v>
      </c>
      <c r="S28" s="3">
        <f t="shared" si="6"/>
        <v>3354899.5484255934</v>
      </c>
      <c r="T28" s="26">
        <f t="shared" si="0"/>
        <v>37.525451966322706</v>
      </c>
      <c r="U28" s="27">
        <f t="shared" si="1"/>
        <v>7.2701090409308833</v>
      </c>
      <c r="V28" s="2"/>
      <c r="X28" s="2"/>
      <c r="Y28" s="2"/>
      <c r="AD28" s="2"/>
      <c r="AE28" s="2"/>
      <c r="AK28">
        <v>2000</v>
      </c>
      <c r="AL28">
        <v>24</v>
      </c>
      <c r="AM28">
        <v>6.8999999999999997E-4</v>
      </c>
      <c r="AN28">
        <v>6.8999999999999997E-4</v>
      </c>
      <c r="AO28">
        <v>0.5</v>
      </c>
      <c r="AP28">
        <v>98883</v>
      </c>
      <c r="AQ28">
        <v>68</v>
      </c>
      <c r="AR28">
        <v>98849</v>
      </c>
      <c r="AS28">
        <v>5352020</v>
      </c>
      <c r="AT28">
        <v>54.12</v>
      </c>
      <c r="AV28">
        <v>2000</v>
      </c>
      <c r="AW28">
        <v>24</v>
      </c>
      <c r="AX28">
        <v>2.1000000000000001E-4</v>
      </c>
      <c r="AY28">
        <v>2.1000000000000001E-4</v>
      </c>
      <c r="AZ28">
        <v>0.5</v>
      </c>
      <c r="BA28">
        <v>99343</v>
      </c>
      <c r="BB28">
        <v>20</v>
      </c>
      <c r="BC28">
        <v>99333</v>
      </c>
      <c r="BD28">
        <v>5811651</v>
      </c>
      <c r="BE28">
        <v>58.5</v>
      </c>
    </row>
    <row r="29" spans="1:57" x14ac:dyDescent="0.3">
      <c r="A29" s="42">
        <f>A4</f>
        <v>1950</v>
      </c>
      <c r="B29" s="42">
        <v>25</v>
      </c>
      <c r="C29" s="42">
        <v>2.3800000000000002E-3</v>
      </c>
      <c r="D29" s="43">
        <f t="shared" si="7"/>
        <v>2.3771711663120886E-3</v>
      </c>
      <c r="E29" s="45">
        <v>0.5</v>
      </c>
      <c r="F29" s="8">
        <f t="shared" si="8"/>
        <v>89208.62122185003</v>
      </c>
      <c r="G29" s="9">
        <f t="shared" si="9"/>
        <v>212.06416215503859</v>
      </c>
      <c r="H29" s="8">
        <f t="shared" si="10"/>
        <v>89102.589140772514</v>
      </c>
      <c r="I29" s="8">
        <f>SUM(H29:H114)</f>
        <v>3915565.3831175137</v>
      </c>
      <c r="J29" s="25">
        <f t="shared" si="2"/>
        <v>43.892230700214739</v>
      </c>
      <c r="K29" s="10">
        <f t="shared" si="11"/>
        <v>0.11383061539139359</v>
      </c>
      <c r="L29" s="10">
        <f t="shared" si="3"/>
        <v>4.4639457016232781E-3</v>
      </c>
      <c r="M29" s="3">
        <f t="shared" si="4"/>
        <v>47505.990513711477</v>
      </c>
      <c r="N29" s="2">
        <f>((B28+E28)*D28+(B29+E29)*D29+(B30+E30)*D30)/3/SUM(D4:D29)</f>
        <v>0.53911034272545588</v>
      </c>
      <c r="O29" s="11">
        <f>O4</f>
        <v>6.9275303587084586E-2</v>
      </c>
      <c r="P29" s="3">
        <f>M29*O4</f>
        <v>3290.991915042523</v>
      </c>
      <c r="Q29" s="10">
        <f>N29*O4</f>
        <v>3.7347032659243176E-2</v>
      </c>
      <c r="R29" s="3">
        <f t="shared" si="5"/>
        <v>85774.871834108955</v>
      </c>
      <c r="S29" s="3">
        <f t="shared" si="6"/>
        <v>3268688.3030786281</v>
      </c>
      <c r="T29" s="26">
        <f t="shared" si="0"/>
        <v>36.640946338020775</v>
      </c>
      <c r="U29" s="27">
        <f t="shared" si="1"/>
        <v>7.2512843621939638</v>
      </c>
      <c r="V29" s="2"/>
      <c r="X29" s="2"/>
      <c r="Y29" s="2"/>
      <c r="AD29" s="2"/>
      <c r="AE29" s="2"/>
      <c r="AK29">
        <v>2000</v>
      </c>
      <c r="AL29">
        <v>25</v>
      </c>
      <c r="AM29">
        <v>7.6999999999999996E-4</v>
      </c>
      <c r="AN29">
        <v>7.6999999999999996E-4</v>
      </c>
      <c r="AO29">
        <v>0.5</v>
      </c>
      <c r="AP29">
        <v>98815</v>
      </c>
      <c r="AQ29">
        <v>76</v>
      </c>
      <c r="AR29">
        <v>98777</v>
      </c>
      <c r="AS29">
        <v>5253171</v>
      </c>
      <c r="AT29">
        <v>53.16</v>
      </c>
      <c r="AV29">
        <v>2000</v>
      </c>
      <c r="AW29">
        <v>25</v>
      </c>
      <c r="AX29">
        <v>1.9000000000000001E-4</v>
      </c>
      <c r="AY29">
        <v>1.9000000000000001E-4</v>
      </c>
      <c r="AZ29">
        <v>0.5</v>
      </c>
      <c r="BA29">
        <v>99322</v>
      </c>
      <c r="BB29">
        <v>19</v>
      </c>
      <c r="BC29">
        <v>99313</v>
      </c>
      <c r="BD29">
        <v>5712318</v>
      </c>
      <c r="BE29">
        <v>57.51</v>
      </c>
    </row>
    <row r="30" spans="1:57" x14ac:dyDescent="0.3">
      <c r="A30" s="42">
        <f>A4</f>
        <v>1950</v>
      </c>
      <c r="B30" s="42">
        <v>26</v>
      </c>
      <c r="C30" s="42">
        <v>2.65E-3</v>
      </c>
      <c r="D30" s="43">
        <f t="shared" si="7"/>
        <v>2.6464933962499688E-3</v>
      </c>
      <c r="E30" s="45">
        <v>0.5</v>
      </c>
      <c r="F30" s="8">
        <f t="shared" si="8"/>
        <v>88996.557059694984</v>
      </c>
      <c r="G30" s="9">
        <f t="shared" si="9"/>
        <v>235.52880054746632</v>
      </c>
      <c r="H30" s="8">
        <f t="shared" si="10"/>
        <v>88878.792659421248</v>
      </c>
      <c r="I30" s="8">
        <f>SUM(H30:H114)</f>
        <v>3826462.7939767404</v>
      </c>
      <c r="J30" s="25">
        <f t="shared" si="2"/>
        <v>42.995627251176884</v>
      </c>
      <c r="K30" s="10">
        <f t="shared" si="11"/>
        <v>0.11647710878764356</v>
      </c>
      <c r="L30" s="10">
        <f t="shared" si="3"/>
        <v>4.3953625957601338E-3</v>
      </c>
      <c r="M30" s="3">
        <f t="shared" si="4"/>
        <v>53585.749847956278</v>
      </c>
      <c r="N30" s="2">
        <f>((B29+E29)*D29+(B30+E30)*D30+(B31+E31)*D31)/3/SUM(D4:D30)</f>
        <v>0.58716571621312419</v>
      </c>
      <c r="O30" s="11">
        <f>O4</f>
        <v>6.9275303587084586E-2</v>
      </c>
      <c r="P30" s="3">
        <f>M30*O4</f>
        <v>3712.169088658743</v>
      </c>
      <c r="Q30" s="10">
        <f>N30*O4</f>
        <v>4.067608324659213E-2</v>
      </c>
      <c r="R30" s="3">
        <f t="shared" si="5"/>
        <v>85263.55149035003</v>
      </c>
      <c r="S30" s="3">
        <f t="shared" si="6"/>
        <v>3182913.4312445191</v>
      </c>
      <c r="T30" s="26">
        <f t="shared" si="0"/>
        <v>35.764455799223342</v>
      </c>
      <c r="U30" s="27">
        <f t="shared" si="1"/>
        <v>7.2311714519535428</v>
      </c>
      <c r="V30" s="2"/>
      <c r="X30" s="2"/>
      <c r="Y30" s="2"/>
      <c r="AD30" s="2"/>
      <c r="AE30" s="2"/>
      <c r="AK30">
        <v>2000</v>
      </c>
      <c r="AL30">
        <v>26</v>
      </c>
      <c r="AM30">
        <v>9.5E-4</v>
      </c>
      <c r="AN30">
        <v>9.5E-4</v>
      </c>
      <c r="AO30">
        <v>0.5</v>
      </c>
      <c r="AP30">
        <v>98739</v>
      </c>
      <c r="AQ30">
        <v>94</v>
      </c>
      <c r="AR30">
        <v>98692</v>
      </c>
      <c r="AS30">
        <v>5154394</v>
      </c>
      <c r="AT30">
        <v>52.2</v>
      </c>
      <c r="AV30">
        <v>2000</v>
      </c>
      <c r="AW30">
        <v>26</v>
      </c>
      <c r="AX30">
        <v>2.9E-4</v>
      </c>
      <c r="AY30">
        <v>2.9E-4</v>
      </c>
      <c r="AZ30">
        <v>0.5</v>
      </c>
      <c r="BA30">
        <v>99303</v>
      </c>
      <c r="BB30">
        <v>29</v>
      </c>
      <c r="BC30">
        <v>99288</v>
      </c>
      <c r="BD30">
        <v>5613006</v>
      </c>
      <c r="BE30">
        <v>56.52</v>
      </c>
    </row>
    <row r="31" spans="1:57" x14ac:dyDescent="0.3">
      <c r="A31" s="42">
        <f>A4</f>
        <v>1950</v>
      </c>
      <c r="B31" s="42">
        <v>27</v>
      </c>
      <c r="C31" s="42">
        <v>2.7100000000000002E-3</v>
      </c>
      <c r="D31" s="43">
        <f t="shared" si="7"/>
        <v>2.7063329188948978E-3</v>
      </c>
      <c r="E31" s="45">
        <v>0.5</v>
      </c>
      <c r="F31" s="8">
        <f t="shared" si="8"/>
        <v>88761.028259147512</v>
      </c>
      <c r="G31" s="9">
        <f t="shared" si="9"/>
        <v>240.2168926926912</v>
      </c>
      <c r="H31" s="8">
        <f t="shared" si="10"/>
        <v>88640.919812801163</v>
      </c>
      <c r="I31" s="8">
        <f>SUM(H31:H114)</f>
        <v>3737584.0013173199</v>
      </c>
      <c r="J31" s="25">
        <f t="shared" si="2"/>
        <v>42.108390074132934</v>
      </c>
      <c r="K31" s="10">
        <f t="shared" si="11"/>
        <v>0.11918344170653845</v>
      </c>
      <c r="L31" s="10">
        <f t="shared" si="3"/>
        <v>4.3339433347832166E-3</v>
      </c>
      <c r="M31" s="3">
        <f t="shared" si="4"/>
        <v>55426.865128753889</v>
      </c>
      <c r="N31" s="2">
        <f>((B30+E30)*D30+(B31+E31)*D31+(B32+E32)*D32)/3/SUM(D4:D31)</f>
        <v>0.62081036056178684</v>
      </c>
      <c r="O31" s="11">
        <f>O4</f>
        <v>6.9275303587084586E-2</v>
      </c>
      <c r="P31" s="3">
        <f>M31*O4</f>
        <v>3839.7129086748178</v>
      </c>
      <c r="Q31" s="10">
        <f>N31*O4</f>
        <v>4.300682619792523E-2</v>
      </c>
      <c r="R31" s="3">
        <f t="shared" si="5"/>
        <v>84828.755180387787</v>
      </c>
      <c r="S31" s="3">
        <f t="shared" si="6"/>
        <v>3097649.8797541689</v>
      </c>
      <c r="T31" s="26">
        <f t="shared" si="0"/>
        <v>34.898760644257543</v>
      </c>
      <c r="U31" s="27">
        <f t="shared" si="1"/>
        <v>7.2096294298753918</v>
      </c>
      <c r="V31" s="2"/>
      <c r="X31" s="2"/>
      <c r="Y31" s="2"/>
      <c r="AD31" s="2"/>
      <c r="AE31" s="2"/>
      <c r="AK31">
        <v>2000</v>
      </c>
      <c r="AL31">
        <v>27</v>
      </c>
      <c r="AM31">
        <v>4.6000000000000001E-4</v>
      </c>
      <c r="AN31">
        <v>4.6000000000000001E-4</v>
      </c>
      <c r="AO31">
        <v>0.5</v>
      </c>
      <c r="AP31">
        <v>98645</v>
      </c>
      <c r="AQ31">
        <v>46</v>
      </c>
      <c r="AR31">
        <v>98622</v>
      </c>
      <c r="AS31">
        <v>5055702</v>
      </c>
      <c r="AT31">
        <v>51.25</v>
      </c>
      <c r="AV31">
        <v>2000</v>
      </c>
      <c r="AW31">
        <v>27</v>
      </c>
      <c r="AX31">
        <v>2.5999999999999998E-4</v>
      </c>
      <c r="AY31">
        <v>2.5999999999999998E-4</v>
      </c>
      <c r="AZ31">
        <v>0.5</v>
      </c>
      <c r="BA31">
        <v>99274</v>
      </c>
      <c r="BB31">
        <v>25</v>
      </c>
      <c r="BC31">
        <v>99261</v>
      </c>
      <c r="BD31">
        <v>5513717</v>
      </c>
      <c r="BE31">
        <v>55.54</v>
      </c>
    </row>
    <row r="32" spans="1:57" x14ac:dyDescent="0.3">
      <c r="A32" s="42">
        <f>A4</f>
        <v>1950</v>
      </c>
      <c r="B32" s="42">
        <v>28</v>
      </c>
      <c r="C32" s="42">
        <v>2.7200000000000002E-3</v>
      </c>
      <c r="D32" s="43">
        <f t="shared" si="7"/>
        <v>2.7163058240792523E-3</v>
      </c>
      <c r="E32" s="45">
        <v>0.5</v>
      </c>
      <c r="F32" s="8">
        <f t="shared" si="8"/>
        <v>88520.811366454815</v>
      </c>
      <c r="G32" s="9">
        <f t="shared" si="9"/>
        <v>240.44959546692209</v>
      </c>
      <c r="H32" s="8">
        <f t="shared" si="10"/>
        <v>88400.586568721352</v>
      </c>
      <c r="I32" s="8">
        <f>SUM(H32:H114)</f>
        <v>3648943.0815045186</v>
      </c>
      <c r="J32" s="25">
        <f t="shared" si="2"/>
        <v>41.221301806631374</v>
      </c>
      <c r="K32" s="10">
        <f t="shared" si="11"/>
        <v>0.12189974753061771</v>
      </c>
      <c r="L32" s="10">
        <f t="shared" si="3"/>
        <v>4.2771841238813226E-3</v>
      </c>
      <c r="M32" s="3">
        <f t="shared" si="4"/>
        <v>56216.797898503035</v>
      </c>
      <c r="N32" s="2">
        <f>((B31+E31)*D31+(B32+E32)*D32+(B33+E33)*D33)/3/SUM(D4:D32)</f>
        <v>0.63190527961014964</v>
      </c>
      <c r="O32" s="11">
        <f>O4</f>
        <v>6.9275303587084586E-2</v>
      </c>
      <c r="P32" s="3">
        <f>M32*O4</f>
        <v>3894.4357411125766</v>
      </c>
      <c r="Q32" s="10">
        <f>N32*O4</f>
        <v>4.377543008327469E-2</v>
      </c>
      <c r="R32" s="3">
        <f t="shared" si="5"/>
        <v>84530.812872061826</v>
      </c>
      <c r="S32" s="3">
        <f t="shared" si="6"/>
        <v>3012821.1245737812</v>
      </c>
      <c r="T32" s="26">
        <f t="shared" si="0"/>
        <v>34.035172950476337</v>
      </c>
      <c r="U32" s="27">
        <f t="shared" si="1"/>
        <v>7.1861288561550367</v>
      </c>
      <c r="V32" s="2"/>
      <c r="X32" s="2"/>
      <c r="Y32" s="2"/>
      <c r="AD32" s="2"/>
      <c r="AE32" s="2"/>
      <c r="AK32">
        <v>2000</v>
      </c>
      <c r="AL32">
        <v>28</v>
      </c>
      <c r="AM32">
        <v>8.8000000000000003E-4</v>
      </c>
      <c r="AN32">
        <v>8.8000000000000003E-4</v>
      </c>
      <c r="AO32">
        <v>0.5</v>
      </c>
      <c r="AP32">
        <v>98600</v>
      </c>
      <c r="AQ32">
        <v>86</v>
      </c>
      <c r="AR32">
        <v>98557</v>
      </c>
      <c r="AS32">
        <v>4957079</v>
      </c>
      <c r="AT32">
        <v>50.27</v>
      </c>
      <c r="AV32">
        <v>2000</v>
      </c>
      <c r="AW32">
        <v>28</v>
      </c>
      <c r="AX32">
        <v>2.9E-4</v>
      </c>
      <c r="AY32">
        <v>2.9E-4</v>
      </c>
      <c r="AZ32">
        <v>0.5</v>
      </c>
      <c r="BA32">
        <v>99249</v>
      </c>
      <c r="BB32">
        <v>28</v>
      </c>
      <c r="BC32">
        <v>99234</v>
      </c>
      <c r="BD32">
        <v>5414456</v>
      </c>
      <c r="BE32">
        <v>54.55</v>
      </c>
    </row>
    <row r="33" spans="1:57" x14ac:dyDescent="0.3">
      <c r="A33" s="42">
        <f>A4</f>
        <v>1950</v>
      </c>
      <c r="B33" s="42">
        <v>29</v>
      </c>
      <c r="C33" s="42">
        <v>2.6900000000000001E-3</v>
      </c>
      <c r="D33" s="43">
        <f t="shared" si="7"/>
        <v>2.6863868097408987E-3</v>
      </c>
      <c r="E33" s="45">
        <v>0.5</v>
      </c>
      <c r="F33" s="8">
        <f t="shared" si="8"/>
        <v>88280.361770987889</v>
      </c>
      <c r="G33" s="9">
        <f t="shared" si="9"/>
        <v>237.15519942073655</v>
      </c>
      <c r="H33" s="8">
        <f t="shared" si="10"/>
        <v>88161.784171277526</v>
      </c>
      <c r="I33" s="8">
        <f>SUM(H33:H114)</f>
        <v>3560542.4949357971</v>
      </c>
      <c r="J33" s="25">
        <f t="shared" si="2"/>
        <v>40.332214588929332</v>
      </c>
      <c r="K33" s="10">
        <f t="shared" si="11"/>
        <v>0.1245861343403586</v>
      </c>
      <c r="L33" s="10">
        <f t="shared" si="3"/>
        <v>4.2232587911985968E-3</v>
      </c>
      <c r="M33" s="3">
        <f t="shared" si="4"/>
        <v>56154.550584249155</v>
      </c>
      <c r="N33" s="2">
        <f>((B32+E32)*D32+(B33+E33)*D33+(B34+E34)*D34)/3/SUM(D4:D33)</f>
        <v>0.6139557518050287</v>
      </c>
      <c r="O33" s="11">
        <f>O4</f>
        <v>6.9275303587084586E-2</v>
      </c>
      <c r="P33" s="3">
        <f>M33*O4</f>
        <v>3890.1235395201584</v>
      </c>
      <c r="Q33" s="10">
        <f>N33*O4</f>
        <v>4.2531971095330121E-2</v>
      </c>
      <c r="R33" s="3">
        <f t="shared" si="5"/>
        <v>84412.089715192022</v>
      </c>
      <c r="S33" s="3">
        <f t="shared" si="6"/>
        <v>2928290.3117017192</v>
      </c>
      <c r="T33" s="26">
        <f t="shared" si="0"/>
        <v>33.170347888901162</v>
      </c>
      <c r="U33" s="27">
        <f t="shared" si="1"/>
        <v>7.1618667000281704</v>
      </c>
      <c r="V33" s="2"/>
      <c r="X33" s="2"/>
      <c r="Y33" s="2"/>
      <c r="AD33" s="2"/>
      <c r="AE33" s="2"/>
      <c r="AK33">
        <v>2000</v>
      </c>
      <c r="AL33">
        <v>29</v>
      </c>
      <c r="AM33">
        <v>6.2E-4</v>
      </c>
      <c r="AN33">
        <v>6.2E-4</v>
      </c>
      <c r="AO33">
        <v>0.5</v>
      </c>
      <c r="AP33">
        <v>98513</v>
      </c>
      <c r="AQ33">
        <v>61</v>
      </c>
      <c r="AR33">
        <v>98483</v>
      </c>
      <c r="AS33">
        <v>4858523</v>
      </c>
      <c r="AT33">
        <v>49.32</v>
      </c>
      <c r="AV33">
        <v>2000</v>
      </c>
      <c r="AW33">
        <v>29</v>
      </c>
      <c r="AX33">
        <v>2.5000000000000001E-4</v>
      </c>
      <c r="AY33">
        <v>2.5000000000000001E-4</v>
      </c>
      <c r="AZ33">
        <v>0.5</v>
      </c>
      <c r="BA33">
        <v>99220</v>
      </c>
      <c r="BB33">
        <v>25</v>
      </c>
      <c r="BC33">
        <v>99208</v>
      </c>
      <c r="BD33">
        <v>5315221</v>
      </c>
      <c r="BE33">
        <v>53.57</v>
      </c>
    </row>
    <row r="34" spans="1:57" x14ac:dyDescent="0.3">
      <c r="A34" s="42">
        <f>A4</f>
        <v>1950</v>
      </c>
      <c r="B34" s="42">
        <v>30</v>
      </c>
      <c r="C34" s="42">
        <v>2.3900000000000002E-3</v>
      </c>
      <c r="D34" s="43">
        <f t="shared" si="7"/>
        <v>2.3871473589061071E-3</v>
      </c>
      <c r="E34" s="45">
        <v>0.5</v>
      </c>
      <c r="F34" s="8">
        <f t="shared" si="8"/>
        <v>88043.206571567149</v>
      </c>
      <c r="G34" s="9">
        <f t="shared" si="9"/>
        <v>210.17210803694132</v>
      </c>
      <c r="H34" s="8">
        <f t="shared" si="10"/>
        <v>87938.120517548683</v>
      </c>
      <c r="I34" s="8">
        <f>SUM(H34:H114)</f>
        <v>3472380.7107645199</v>
      </c>
      <c r="J34" s="25">
        <f t="shared" si="2"/>
        <v>39.439507555213211</v>
      </c>
      <c r="K34" s="10">
        <f t="shared" si="11"/>
        <v>0.12697328169926472</v>
      </c>
      <c r="L34" s="10">
        <f t="shared" si="3"/>
        <v>4.1630584163693356E-3</v>
      </c>
      <c r="M34" s="3">
        <f t="shared" si="4"/>
        <v>50485.024954378496</v>
      </c>
      <c r="N34" s="2">
        <f>((B33+E33)*D33+(B34+E34)*D34+(B35+E35)*D35)/3/SUM(D4:D34)</f>
        <v>0.61968227145682941</v>
      </c>
      <c r="O34" s="11">
        <f>O4</f>
        <v>6.9275303587084586E-2</v>
      </c>
      <c r="P34" s="3">
        <f>M34*O4</f>
        <v>3497.3654303161115</v>
      </c>
      <c r="Q34" s="10">
        <f>N34*O4</f>
        <v>4.2928677482706019E-2</v>
      </c>
      <c r="R34" s="3">
        <f t="shared" si="5"/>
        <v>84163.053303415509</v>
      </c>
      <c r="S34" s="3">
        <f t="shared" si="6"/>
        <v>2843878.2219865271</v>
      </c>
      <c r="T34" s="26">
        <f t="shared" si="0"/>
        <v>32.300938740513054</v>
      </c>
      <c r="U34" s="27">
        <f t="shared" si="1"/>
        <v>7.1385688147001574</v>
      </c>
      <c r="V34" s="2"/>
      <c r="X34" s="2"/>
      <c r="Y34" s="2"/>
      <c r="AD34" s="2"/>
      <c r="AE34" s="2"/>
      <c r="AK34">
        <v>2000</v>
      </c>
      <c r="AL34">
        <v>30</v>
      </c>
      <c r="AM34">
        <v>6.8000000000000005E-4</v>
      </c>
      <c r="AN34">
        <v>6.8000000000000005E-4</v>
      </c>
      <c r="AO34">
        <v>0.5</v>
      </c>
      <c r="AP34">
        <v>98452</v>
      </c>
      <c r="AQ34">
        <v>67</v>
      </c>
      <c r="AR34">
        <v>98419</v>
      </c>
      <c r="AS34">
        <v>4760040</v>
      </c>
      <c r="AT34">
        <v>48.35</v>
      </c>
      <c r="AV34">
        <v>2000</v>
      </c>
      <c r="AW34">
        <v>30</v>
      </c>
      <c r="AX34">
        <v>2.4000000000000001E-4</v>
      </c>
      <c r="AY34">
        <v>2.4000000000000001E-4</v>
      </c>
      <c r="AZ34">
        <v>0.5</v>
      </c>
      <c r="BA34">
        <v>99195</v>
      </c>
      <c r="BB34">
        <v>24</v>
      </c>
      <c r="BC34">
        <v>99183</v>
      </c>
      <c r="BD34">
        <v>5216014</v>
      </c>
      <c r="BE34">
        <v>52.58</v>
      </c>
    </row>
    <row r="35" spans="1:57" x14ac:dyDescent="0.3">
      <c r="A35" s="42">
        <f>A4</f>
        <v>1950</v>
      </c>
      <c r="B35" s="42">
        <v>31</v>
      </c>
      <c r="C35" s="42">
        <v>2.6700000000000001E-3</v>
      </c>
      <c r="D35" s="43">
        <f t="shared" si="7"/>
        <v>2.6664403021965672E-3</v>
      </c>
      <c r="E35" s="45">
        <v>0.5</v>
      </c>
      <c r="F35" s="8">
        <f t="shared" si="8"/>
        <v>87833.034463530203</v>
      </c>
      <c r="G35" s="9">
        <f t="shared" si="9"/>
        <v>234.20154295777698</v>
      </c>
      <c r="H35" s="8">
        <f t="shared" si="10"/>
        <v>87715.933692051316</v>
      </c>
      <c r="I35" s="8">
        <f>SUM(H35:H114)</f>
        <v>3384442.5902469712</v>
      </c>
      <c r="J35" s="25">
        <f t="shared" si="2"/>
        <v>38.532684324509482</v>
      </c>
      <c r="K35" s="10">
        <f t="shared" si="11"/>
        <v>0.12963972200146129</v>
      </c>
      <c r="L35" s="10">
        <f t="shared" si="3"/>
        <v>4.1155467302051206E-3</v>
      </c>
      <c r="M35" s="3">
        <f t="shared" si="4"/>
        <v>56906.544454691269</v>
      </c>
      <c r="N35" s="2">
        <f>((B34+E34)*D34+(B35+E35)*D35+(B36+E36)*D36)/3/SUM(D4:D35)</f>
        <v>0.62099102518626714</v>
      </c>
      <c r="O35" s="11">
        <f>O4</f>
        <v>6.9275303587084586E-2</v>
      </c>
      <c r="P35" s="3">
        <f>M35*O4</f>
        <v>3942.2181431906624</v>
      </c>
      <c r="Q35" s="10">
        <f>N35*O4</f>
        <v>4.3019341794633549E-2</v>
      </c>
      <c r="R35" s="3">
        <f t="shared" si="5"/>
        <v>83942.451959717553</v>
      </c>
      <c r="S35" s="3">
        <f t="shared" si="6"/>
        <v>2759715.1686831117</v>
      </c>
      <c r="T35" s="26">
        <f t="shared" si="0"/>
        <v>31.420013956468658</v>
      </c>
      <c r="U35" s="27">
        <f t="shared" si="1"/>
        <v>7.1126703680408241</v>
      </c>
      <c r="V35" s="2"/>
      <c r="X35" s="2"/>
      <c r="Y35" s="2"/>
      <c r="AD35" s="2"/>
      <c r="AE35" s="2"/>
      <c r="AK35">
        <v>2000</v>
      </c>
      <c r="AL35">
        <v>31</v>
      </c>
      <c r="AM35">
        <v>6.3000000000000003E-4</v>
      </c>
      <c r="AN35">
        <v>6.3000000000000003E-4</v>
      </c>
      <c r="AO35">
        <v>0.5</v>
      </c>
      <c r="AP35">
        <v>98385</v>
      </c>
      <c r="AQ35">
        <v>62</v>
      </c>
      <c r="AR35">
        <v>98354</v>
      </c>
      <c r="AS35">
        <v>4661621</v>
      </c>
      <c r="AT35">
        <v>47.38</v>
      </c>
      <c r="AV35">
        <v>2000</v>
      </c>
      <c r="AW35">
        <v>31</v>
      </c>
      <c r="AX35">
        <v>1.9000000000000001E-4</v>
      </c>
      <c r="AY35">
        <v>1.9000000000000001E-4</v>
      </c>
      <c r="AZ35">
        <v>0.5</v>
      </c>
      <c r="BA35">
        <v>99171</v>
      </c>
      <c r="BB35">
        <v>18</v>
      </c>
      <c r="BC35">
        <v>99162</v>
      </c>
      <c r="BD35">
        <v>5116831</v>
      </c>
      <c r="BE35">
        <v>51.6</v>
      </c>
    </row>
    <row r="36" spans="1:57" x14ac:dyDescent="0.3">
      <c r="A36" s="42">
        <f>A4</f>
        <v>1950</v>
      </c>
      <c r="B36" s="42">
        <v>32</v>
      </c>
      <c r="C36" s="42">
        <v>2.6099999999999999E-3</v>
      </c>
      <c r="D36" s="43">
        <f t="shared" si="7"/>
        <v>2.6065983891022217E-3</v>
      </c>
      <c r="E36" s="45">
        <v>0.5</v>
      </c>
      <c r="F36" s="8">
        <f t="shared" si="8"/>
        <v>87598.832920572429</v>
      </c>
      <c r="G36" s="9">
        <f t="shared" si="9"/>
        <v>228.33497677799875</v>
      </c>
      <c r="H36" s="8">
        <f t="shared" si="10"/>
        <v>87484.665432183436</v>
      </c>
      <c r="I36" s="8">
        <f>SUM(H36:H114)</f>
        <v>3296726.6565549197</v>
      </c>
      <c r="J36" s="25">
        <f t="shared" si="2"/>
        <v>37.634367338479564</v>
      </c>
      <c r="K36" s="10">
        <f t="shared" si="11"/>
        <v>0.1322463203905635</v>
      </c>
      <c r="L36" s="10">
        <f t="shared" si="3"/>
        <v>4.0691175504788766E-3</v>
      </c>
      <c r="M36" s="3">
        <f t="shared" si="4"/>
        <v>56114.126452583558</v>
      </c>
      <c r="N36" s="2">
        <f>((B35+E35)*D35+(B36+E36)*D36+(B37+E37)*D37)/3/SUM(D4:D36)</f>
        <v>0.66048999661635044</v>
      </c>
      <c r="O36" s="11">
        <f>O4</f>
        <v>6.9275303587084586E-2</v>
      </c>
      <c r="P36" s="3">
        <f>M36*O4</f>
        <v>3887.3231455267796</v>
      </c>
      <c r="Q36" s="10">
        <f>N36*O4</f>
        <v>4.5755645031830147E-2</v>
      </c>
      <c r="R36" s="3">
        <f t="shared" si="5"/>
        <v>83481.748134940033</v>
      </c>
      <c r="S36" s="3">
        <f t="shared" si="6"/>
        <v>2675772.7167233941</v>
      </c>
      <c r="T36" s="26">
        <f t="shared" si="0"/>
        <v>30.545757603295577</v>
      </c>
      <c r="U36" s="27">
        <f t="shared" si="1"/>
        <v>7.0886097351839865</v>
      </c>
      <c r="V36" s="2"/>
      <c r="X36" s="2"/>
      <c r="Y36" s="2"/>
      <c r="AD36" s="2"/>
      <c r="AE36" s="2"/>
      <c r="AK36">
        <v>2000</v>
      </c>
      <c r="AL36">
        <v>32</v>
      </c>
      <c r="AM36">
        <v>8.8999999999999995E-4</v>
      </c>
      <c r="AN36">
        <v>8.8999999999999995E-4</v>
      </c>
      <c r="AO36">
        <v>0.5</v>
      </c>
      <c r="AP36">
        <v>98323</v>
      </c>
      <c r="AQ36">
        <v>87</v>
      </c>
      <c r="AR36">
        <v>98279</v>
      </c>
      <c r="AS36">
        <v>4563267</v>
      </c>
      <c r="AT36">
        <v>46.41</v>
      </c>
      <c r="AV36">
        <v>2000</v>
      </c>
      <c r="AW36">
        <v>32</v>
      </c>
      <c r="AX36">
        <v>2.9999999999999997E-4</v>
      </c>
      <c r="AY36">
        <v>2.9999999999999997E-4</v>
      </c>
      <c r="AZ36">
        <v>0.5</v>
      </c>
      <c r="BA36">
        <v>99153</v>
      </c>
      <c r="BB36">
        <v>30</v>
      </c>
      <c r="BC36">
        <v>99138</v>
      </c>
      <c r="BD36">
        <v>5017669</v>
      </c>
      <c r="BE36">
        <v>50.61</v>
      </c>
    </row>
    <row r="37" spans="1:57" x14ac:dyDescent="0.3">
      <c r="A37" s="42">
        <f>A4</f>
        <v>1950</v>
      </c>
      <c r="B37" s="42">
        <v>33</v>
      </c>
      <c r="C37" s="42">
        <v>2.7899999999999999E-3</v>
      </c>
      <c r="D37" s="43">
        <f t="shared" si="7"/>
        <v>2.7861133718462745E-3</v>
      </c>
      <c r="E37" s="45">
        <v>0.5</v>
      </c>
      <c r="F37" s="8">
        <f t="shared" si="8"/>
        <v>87370.497943794428</v>
      </c>
      <c r="G37" s="9">
        <f t="shared" si="9"/>
        <v>243.42411262607308</v>
      </c>
      <c r="H37" s="8">
        <f t="shared" si="10"/>
        <v>87248.785887481397</v>
      </c>
      <c r="I37" s="8">
        <f>SUM(H37:H114)</f>
        <v>3209241.9911227361</v>
      </c>
      <c r="J37" s="25">
        <f t="shared" si="2"/>
        <v>36.73141468401893</v>
      </c>
      <c r="K37" s="10">
        <f t="shared" si="11"/>
        <v>0.13503243376240978</v>
      </c>
      <c r="L37" s="10">
        <f t="shared" si="3"/>
        <v>4.0308189182808891E-3</v>
      </c>
      <c r="M37" s="3">
        <f t="shared" si="4"/>
        <v>60390.733883399422</v>
      </c>
      <c r="N37" s="2">
        <f>((B36+E36)*D36+(B37+E37)*D37+(B38+E38)*D38)/3/SUM(D4:D37)</f>
        <v>0.70142619049423227</v>
      </c>
      <c r="O37" s="11">
        <f>O4</f>
        <v>6.9275303587084586E-2</v>
      </c>
      <c r="P37" s="3">
        <f>M37*O4</f>
        <v>4183.5864236193302</v>
      </c>
      <c r="Q37" s="10">
        <f>N37*O4</f>
        <v>4.8591512290420164E-2</v>
      </c>
      <c r="R37" s="3">
        <f t="shared" si="5"/>
        <v>83009.235435705617</v>
      </c>
      <c r="S37" s="3">
        <f t="shared" si="6"/>
        <v>2592290.9685884542</v>
      </c>
      <c r="T37" s="26">
        <f t="shared" si="0"/>
        <v>29.670094935891047</v>
      </c>
      <c r="U37" s="27">
        <f t="shared" si="1"/>
        <v>7.0613197481278824</v>
      </c>
      <c r="V37" s="2"/>
      <c r="X37" s="2"/>
      <c r="Y37" s="2"/>
      <c r="AD37" s="2"/>
      <c r="AE37" s="2"/>
      <c r="AK37">
        <v>2000</v>
      </c>
      <c r="AL37">
        <v>33</v>
      </c>
      <c r="AM37">
        <v>7.2000000000000005E-4</v>
      </c>
      <c r="AN37">
        <v>7.2000000000000005E-4</v>
      </c>
      <c r="AO37">
        <v>0.5</v>
      </c>
      <c r="AP37">
        <v>98236</v>
      </c>
      <c r="AQ37">
        <v>71</v>
      </c>
      <c r="AR37">
        <v>98201</v>
      </c>
      <c r="AS37">
        <v>4464988</v>
      </c>
      <c r="AT37">
        <v>45.45</v>
      </c>
      <c r="AV37">
        <v>2000</v>
      </c>
      <c r="AW37">
        <v>33</v>
      </c>
      <c r="AX37">
        <v>2.5999999999999998E-4</v>
      </c>
      <c r="AY37">
        <v>2.5999999999999998E-4</v>
      </c>
      <c r="AZ37">
        <v>0.5</v>
      </c>
      <c r="BA37">
        <v>99123</v>
      </c>
      <c r="BB37">
        <v>26</v>
      </c>
      <c r="BC37">
        <v>99110</v>
      </c>
      <c r="BD37">
        <v>4918531</v>
      </c>
      <c r="BE37">
        <v>49.62</v>
      </c>
    </row>
    <row r="38" spans="1:57" x14ac:dyDescent="0.3">
      <c r="A38" s="42">
        <f>A4</f>
        <v>1950</v>
      </c>
      <c r="B38" s="42">
        <v>34</v>
      </c>
      <c r="C38" s="42">
        <v>3.0799999999999998E-3</v>
      </c>
      <c r="D38" s="43">
        <f t="shared" si="7"/>
        <v>3.0752640932963232E-3</v>
      </c>
      <c r="E38" s="45">
        <v>0.5</v>
      </c>
      <c r="F38" s="8">
        <f t="shared" si="8"/>
        <v>87127.073831168353</v>
      </c>
      <c r="G38" s="9">
        <f t="shared" si="9"/>
        <v>267.93876170696973</v>
      </c>
      <c r="H38" s="8">
        <f t="shared" si="10"/>
        <v>86993.104450314873</v>
      </c>
      <c r="I38" s="8">
        <f>SUM(H38:H114)</f>
        <v>3121993.205235255</v>
      </c>
      <c r="J38" s="25">
        <f t="shared" si="2"/>
        <v>35.832641542454859</v>
      </c>
      <c r="K38" s="10">
        <f t="shared" si="11"/>
        <v>0.13810769785570609</v>
      </c>
      <c r="L38" s="10">
        <f t="shared" si="3"/>
        <v>4.0031216769769885E-3</v>
      </c>
      <c r="M38" s="3">
        <f t="shared" si="4"/>
        <v>66932.455050756122</v>
      </c>
      <c r="N38" s="2">
        <f>((B37+E37)*D37+(B38+E38)*D38+(B39+E39)*D39)/3/SUM(D4:D38)</f>
        <v>0.76789719868714568</v>
      </c>
      <c r="O38" s="11">
        <f>O4</f>
        <v>6.9275303587084586E-2</v>
      </c>
      <c r="P38" s="3">
        <f>M38*O4</f>
        <v>4636.7661434700231</v>
      </c>
      <c r="Q38" s="10">
        <f>N38*O4</f>
        <v>5.3196311562723829E-2</v>
      </c>
      <c r="R38" s="3">
        <f t="shared" si="5"/>
        <v>82365.392162167336</v>
      </c>
      <c r="S38" s="3">
        <f t="shared" si="6"/>
        <v>2509281.7331527486</v>
      </c>
      <c r="T38" s="26">
        <f t="shared" si="0"/>
        <v>28.80025258297028</v>
      </c>
      <c r="U38" s="27">
        <f t="shared" si="1"/>
        <v>7.0323889594845781</v>
      </c>
      <c r="V38" s="2"/>
      <c r="X38" s="2"/>
      <c r="Y38" s="2"/>
      <c r="AD38" s="2"/>
      <c r="AE38" s="2"/>
      <c r="AK38">
        <v>2000</v>
      </c>
      <c r="AL38">
        <v>34</v>
      </c>
      <c r="AM38">
        <v>8.5999999999999998E-4</v>
      </c>
      <c r="AN38">
        <v>8.5999999999999998E-4</v>
      </c>
      <c r="AO38">
        <v>0.5</v>
      </c>
      <c r="AP38">
        <v>98165</v>
      </c>
      <c r="AQ38">
        <v>84</v>
      </c>
      <c r="AR38">
        <v>98123</v>
      </c>
      <c r="AS38">
        <v>4366787</v>
      </c>
      <c r="AT38">
        <v>44.48</v>
      </c>
      <c r="AV38">
        <v>2000</v>
      </c>
      <c r="AW38">
        <v>34</v>
      </c>
      <c r="AX38">
        <v>4.0000000000000002E-4</v>
      </c>
      <c r="AY38">
        <v>4.0000000000000002E-4</v>
      </c>
      <c r="AZ38">
        <v>0.5</v>
      </c>
      <c r="BA38">
        <v>99097</v>
      </c>
      <c r="BB38">
        <v>40</v>
      </c>
      <c r="BC38">
        <v>99077</v>
      </c>
      <c r="BD38">
        <v>4819421</v>
      </c>
      <c r="BE38">
        <v>48.63</v>
      </c>
    </row>
    <row r="39" spans="1:57" x14ac:dyDescent="0.3">
      <c r="A39" s="42">
        <f>A4</f>
        <v>1950</v>
      </c>
      <c r="B39" s="42">
        <v>35</v>
      </c>
      <c r="C39" s="42">
        <v>3.3500000000000001E-3</v>
      </c>
      <c r="D39" s="43">
        <f t="shared" si="7"/>
        <v>3.3443981331270122E-3</v>
      </c>
      <c r="E39" s="45">
        <v>0.5</v>
      </c>
      <c r="F39" s="8">
        <f t="shared" si="8"/>
        <v>86859.135069461379</v>
      </c>
      <c r="G39" s="9">
        <f t="shared" si="9"/>
        <v>290.49152917133364</v>
      </c>
      <c r="H39" s="8">
        <f t="shared" si="10"/>
        <v>86713.889304875716</v>
      </c>
      <c r="I39" s="8">
        <f>SUM(H39:H114)</f>
        <v>3035000.1007849397</v>
      </c>
      <c r="J39" s="25">
        <f t="shared" si="2"/>
        <v>34.941633926677319</v>
      </c>
      <c r="K39" s="10">
        <f t="shared" si="11"/>
        <v>0.1414520959888331</v>
      </c>
      <c r="L39" s="10">
        <f t="shared" si="3"/>
        <v>3.9845660841924813E-3</v>
      </c>
      <c r="M39" s="3">
        <f t="shared" si="4"/>
        <v>72904.181542820399</v>
      </c>
      <c r="N39" s="2">
        <f>((B38+E38)*D38+(B39+E39)*D39+(B40+E40)*D40)/3/SUM(D4:D39)</f>
        <v>0.78401826832854116</v>
      </c>
      <c r="O39" s="11">
        <f>O4</f>
        <v>6.9275303587084586E-2</v>
      </c>
      <c r="P39" s="3">
        <f>M39*O4</f>
        <v>5050.4593091468114</v>
      </c>
      <c r="Q39" s="10">
        <f>N39*O4</f>
        <v>5.431310355628003E-2</v>
      </c>
      <c r="R39" s="3">
        <f t="shared" si="5"/>
        <v>82004.188855292203</v>
      </c>
      <c r="S39" s="3">
        <f t="shared" si="6"/>
        <v>2426916.3409905811</v>
      </c>
      <c r="T39" s="26">
        <f t="shared" si="0"/>
        <v>27.940830161960196</v>
      </c>
      <c r="U39" s="27">
        <f t="shared" si="1"/>
        <v>7.0008037647171228</v>
      </c>
      <c r="V39" s="2"/>
      <c r="X39" s="2"/>
      <c r="Y39" s="2"/>
      <c r="AD39" s="2"/>
      <c r="AE39" s="2"/>
      <c r="AK39">
        <v>2000</v>
      </c>
      <c r="AL39">
        <v>35</v>
      </c>
      <c r="AM39">
        <v>9.1E-4</v>
      </c>
      <c r="AN39">
        <v>9.1E-4</v>
      </c>
      <c r="AO39">
        <v>0.5</v>
      </c>
      <c r="AP39">
        <v>98081</v>
      </c>
      <c r="AQ39">
        <v>89</v>
      </c>
      <c r="AR39">
        <v>98037</v>
      </c>
      <c r="AS39">
        <v>4268664</v>
      </c>
      <c r="AT39">
        <v>43.52</v>
      </c>
      <c r="AV39">
        <v>2000</v>
      </c>
      <c r="AW39">
        <v>35</v>
      </c>
      <c r="AX39">
        <v>5.2999999999999998E-4</v>
      </c>
      <c r="AY39">
        <v>5.2999999999999998E-4</v>
      </c>
      <c r="AZ39">
        <v>0.5</v>
      </c>
      <c r="BA39">
        <v>99057</v>
      </c>
      <c r="BB39">
        <v>53</v>
      </c>
      <c r="BC39">
        <v>99031</v>
      </c>
      <c r="BD39">
        <v>4720345</v>
      </c>
      <c r="BE39">
        <v>47.65</v>
      </c>
    </row>
    <row r="40" spans="1:57" x14ac:dyDescent="0.3">
      <c r="A40" s="42">
        <f>A4</f>
        <v>1950</v>
      </c>
      <c r="B40" s="42">
        <v>36</v>
      </c>
      <c r="C40" s="42">
        <v>2.96E-3</v>
      </c>
      <c r="D40" s="43">
        <f t="shared" si="7"/>
        <v>2.9556256740024766E-3</v>
      </c>
      <c r="E40" s="45">
        <v>0.5</v>
      </c>
      <c r="F40" s="8">
        <f t="shared" si="8"/>
        <v>86568.643540290039</v>
      </c>
      <c r="G40" s="9">
        <f t="shared" si="9"/>
        <v>255.86450541124989</v>
      </c>
      <c r="H40" s="8">
        <f t="shared" si="10"/>
        <v>86440.711287584418</v>
      </c>
      <c r="I40" s="8">
        <f>SUM(H40:H114)</f>
        <v>2948286.2114800634</v>
      </c>
      <c r="J40" s="25">
        <f t="shared" si="2"/>
        <v>34.057206985204722</v>
      </c>
      <c r="K40" s="10">
        <f t="shared" si="11"/>
        <v>0.14440772166283558</v>
      </c>
      <c r="L40" s="10">
        <f t="shared" si="3"/>
        <v>3.956375935968098E-3</v>
      </c>
      <c r="M40" s="3">
        <f t="shared" si="4"/>
        <v>64671.434047796472</v>
      </c>
      <c r="N40" s="2">
        <f>((B39+E39)*D39+(B40+E40)*D40+(B41+E41)*D41)/3/SUM(D4:D40)</f>
        <v>0.79962200900673164</v>
      </c>
      <c r="O40" s="11">
        <f>O4</f>
        <v>6.9275303587084586E-2</v>
      </c>
      <c r="P40" s="3">
        <f>M40*O4</f>
        <v>4480.1332270732191</v>
      </c>
      <c r="Q40" s="10">
        <f>N40*O4</f>
        <v>5.5394057428855822E-2</v>
      </c>
      <c r="R40" s="3">
        <f t="shared" si="5"/>
        <v>81652.409562328816</v>
      </c>
      <c r="S40" s="3">
        <f t="shared" si="6"/>
        <v>2344912.1521352888</v>
      </c>
      <c r="T40" s="26">
        <f t="shared" si="0"/>
        <v>27.08731540934842</v>
      </c>
      <c r="U40" s="27">
        <f t="shared" si="1"/>
        <v>6.9698915758563018</v>
      </c>
      <c r="V40" s="2"/>
      <c r="X40" s="2"/>
      <c r="Y40" s="2"/>
      <c r="AD40" s="2"/>
      <c r="AE40" s="2"/>
      <c r="AK40">
        <v>2000</v>
      </c>
      <c r="AL40">
        <v>36</v>
      </c>
      <c r="AM40">
        <v>8.9999999999999998E-4</v>
      </c>
      <c r="AN40">
        <v>8.9999999999999998E-4</v>
      </c>
      <c r="AO40">
        <v>0.5</v>
      </c>
      <c r="AP40">
        <v>97992</v>
      </c>
      <c r="AQ40">
        <v>88</v>
      </c>
      <c r="AR40">
        <v>97948</v>
      </c>
      <c r="AS40">
        <v>4170627</v>
      </c>
      <c r="AT40">
        <v>42.56</v>
      </c>
      <c r="AV40">
        <v>2000</v>
      </c>
      <c r="AW40">
        <v>36</v>
      </c>
      <c r="AX40">
        <v>6.4999999999999997E-4</v>
      </c>
      <c r="AY40">
        <v>6.4999999999999997E-4</v>
      </c>
      <c r="AZ40">
        <v>0.5</v>
      </c>
      <c r="BA40">
        <v>99004</v>
      </c>
      <c r="BB40">
        <v>64</v>
      </c>
      <c r="BC40">
        <v>98972</v>
      </c>
      <c r="BD40">
        <v>4621314</v>
      </c>
      <c r="BE40">
        <v>46.68</v>
      </c>
    </row>
    <row r="41" spans="1:57" x14ac:dyDescent="0.3">
      <c r="A41" s="42">
        <f>A4</f>
        <v>1950</v>
      </c>
      <c r="B41" s="42">
        <v>37</v>
      </c>
      <c r="C41" s="42">
        <v>3.2000000000000002E-3</v>
      </c>
      <c r="D41" s="43">
        <f t="shared" si="7"/>
        <v>3.1948881789137379E-3</v>
      </c>
      <c r="E41" s="45">
        <v>0.5</v>
      </c>
      <c r="F41" s="8">
        <f t="shared" si="8"/>
        <v>86312.779034878782</v>
      </c>
      <c r="G41" s="9">
        <f t="shared" si="9"/>
        <v>275.75967742772775</v>
      </c>
      <c r="H41" s="8">
        <f t="shared" si="10"/>
        <v>86174.899196164915</v>
      </c>
      <c r="I41" s="8">
        <f>SUM(H41:H114)</f>
        <v>2861845.5001924788</v>
      </c>
      <c r="J41" s="25">
        <f t="shared" si="2"/>
        <v>33.156683543186737</v>
      </c>
      <c r="K41" s="10">
        <f t="shared" si="11"/>
        <v>0.14760260984174933</v>
      </c>
      <c r="L41" s="10">
        <f t="shared" si="3"/>
        <v>3.9360695957799821E-3</v>
      </c>
      <c r="M41" s="3">
        <f t="shared" si="4"/>
        <v>70059.654870782964</v>
      </c>
      <c r="N41" s="2">
        <f>((B40+E40)*D40+(B41+E41)*D41+(B42+E42)*D42)/3/SUM(D4:D41)</f>
        <v>0.78243902505334795</v>
      </c>
      <c r="O41" s="11">
        <f>O4</f>
        <v>6.9275303587084586E-2</v>
      </c>
      <c r="P41" s="3">
        <f>M41*O4</f>
        <v>4853.403860379859</v>
      </c>
      <c r="Q41" s="10">
        <f>N41*O4</f>
        <v>5.4203700998953164E-2</v>
      </c>
      <c r="R41" s="3">
        <f t="shared" si="5"/>
        <v>81503.900726521068</v>
      </c>
      <c r="S41" s="3">
        <f t="shared" si="6"/>
        <v>2263259.74257296</v>
      </c>
      <c r="T41" s="26">
        <f t="shared" si="0"/>
        <v>26.221606671456868</v>
      </c>
      <c r="U41" s="27">
        <f t="shared" si="1"/>
        <v>6.9350768717298692</v>
      </c>
      <c r="V41" s="2"/>
      <c r="X41" s="2"/>
      <c r="Y41" s="2"/>
      <c r="AD41" s="2"/>
      <c r="AE41" s="2"/>
      <c r="AK41">
        <v>2000</v>
      </c>
      <c r="AL41">
        <v>37</v>
      </c>
      <c r="AM41">
        <v>9.2000000000000003E-4</v>
      </c>
      <c r="AN41">
        <v>9.2000000000000003E-4</v>
      </c>
      <c r="AO41">
        <v>0.5</v>
      </c>
      <c r="AP41">
        <v>97904</v>
      </c>
      <c r="AQ41">
        <v>90</v>
      </c>
      <c r="AR41">
        <v>97859</v>
      </c>
      <c r="AS41">
        <v>4072679</v>
      </c>
      <c r="AT41">
        <v>41.6</v>
      </c>
      <c r="AV41">
        <v>2000</v>
      </c>
      <c r="AW41">
        <v>37</v>
      </c>
      <c r="AX41">
        <v>6.2E-4</v>
      </c>
      <c r="AY41">
        <v>6.2E-4</v>
      </c>
      <c r="AZ41">
        <v>0.5</v>
      </c>
      <c r="BA41">
        <v>98940</v>
      </c>
      <c r="BB41">
        <v>61</v>
      </c>
      <c r="BC41">
        <v>98910</v>
      </c>
      <c r="BD41">
        <v>4522342</v>
      </c>
      <c r="BE41">
        <v>45.71</v>
      </c>
    </row>
    <row r="42" spans="1:57" x14ac:dyDescent="0.3">
      <c r="A42" s="42">
        <f>A4</f>
        <v>1950</v>
      </c>
      <c r="B42" s="42">
        <v>38</v>
      </c>
      <c r="C42" s="42">
        <v>3.0899999999999999E-3</v>
      </c>
      <c r="D42" s="43">
        <f t="shared" si="7"/>
        <v>3.0852333145290527E-3</v>
      </c>
      <c r="E42" s="45">
        <v>0.5</v>
      </c>
      <c r="F42" s="8">
        <f t="shared" si="8"/>
        <v>86037.019357451049</v>
      </c>
      <c r="G42" s="9">
        <f t="shared" si="9"/>
        <v>265.44427840438897</v>
      </c>
      <c r="H42" s="8">
        <f t="shared" si="10"/>
        <v>85904.297218248859</v>
      </c>
      <c r="I42" s="8">
        <f>SUM(H42:H114)</f>
        <v>2775670.6009963136</v>
      </c>
      <c r="J42" s="25">
        <f t="shared" si="2"/>
        <v>32.26135240069695</v>
      </c>
      <c r="K42" s="10">
        <f t="shared" si="11"/>
        <v>0.15068784315627839</v>
      </c>
      <c r="L42" s="10">
        <f t="shared" si="3"/>
        <v>3.9139699521111276E-3</v>
      </c>
      <c r="M42" s="3">
        <f t="shared" si="4"/>
        <v>67819.70266818552</v>
      </c>
      <c r="N42" s="2">
        <f>((B41+E41)*D41+(B42+E42)*D42+(B43+E43)*D43)/3/SUM(D4:D42)</f>
        <v>0.83654774797331144</v>
      </c>
      <c r="O42" s="11">
        <f>O4</f>
        <v>6.9275303587084586E-2</v>
      </c>
      <c r="P42" s="3">
        <f>M42*O4</f>
        <v>4698.2304915243622</v>
      </c>
      <c r="Q42" s="10">
        <f>N42*O4</f>
        <v>5.7952099205943075E-2</v>
      </c>
      <c r="R42" s="3">
        <f t="shared" si="5"/>
        <v>80925.962863640088</v>
      </c>
      <c r="S42" s="3">
        <f t="shared" si="6"/>
        <v>2181755.8418464391</v>
      </c>
      <c r="T42" s="26">
        <f t="shared" si="0"/>
        <v>25.358338284385173</v>
      </c>
      <c r="U42" s="27">
        <f t="shared" si="1"/>
        <v>6.9030141163117769</v>
      </c>
      <c r="V42" s="2"/>
      <c r="X42" s="2"/>
      <c r="Y42" s="2"/>
      <c r="AD42" s="2"/>
      <c r="AE42" s="2"/>
      <c r="AK42">
        <v>2000</v>
      </c>
      <c r="AL42">
        <v>38</v>
      </c>
      <c r="AM42">
        <v>1.2099999999999999E-3</v>
      </c>
      <c r="AN42">
        <v>1.1999999999999999E-3</v>
      </c>
      <c r="AO42">
        <v>0.5</v>
      </c>
      <c r="AP42">
        <v>97814</v>
      </c>
      <c r="AQ42">
        <v>118</v>
      </c>
      <c r="AR42">
        <v>97755</v>
      </c>
      <c r="AS42">
        <v>3974820</v>
      </c>
      <c r="AT42">
        <v>40.64</v>
      </c>
      <c r="AV42">
        <v>2000</v>
      </c>
      <c r="AW42">
        <v>38</v>
      </c>
      <c r="AX42">
        <v>6.8999999999999997E-4</v>
      </c>
      <c r="AY42">
        <v>6.8999999999999997E-4</v>
      </c>
      <c r="AZ42">
        <v>0.5</v>
      </c>
      <c r="BA42">
        <v>98879</v>
      </c>
      <c r="BB42">
        <v>68</v>
      </c>
      <c r="BC42">
        <v>98845</v>
      </c>
      <c r="BD42">
        <v>4423432</v>
      </c>
      <c r="BE42">
        <v>44.74</v>
      </c>
    </row>
    <row r="43" spans="1:57" x14ac:dyDescent="0.3">
      <c r="A43" s="42">
        <f>A4</f>
        <v>1950</v>
      </c>
      <c r="B43" s="42">
        <v>39</v>
      </c>
      <c r="C43" s="42">
        <v>3.5400000000000002E-3</v>
      </c>
      <c r="D43" s="43">
        <f t="shared" si="7"/>
        <v>3.5337452708705591E-3</v>
      </c>
      <c r="E43" s="45">
        <v>0.5</v>
      </c>
      <c r="F43" s="8">
        <f t="shared" si="8"/>
        <v>85771.575079046655</v>
      </c>
      <c r="G43" s="9">
        <f t="shared" si="9"/>
        <v>303.09489781070022</v>
      </c>
      <c r="H43" s="8">
        <f t="shared" si="10"/>
        <v>85620.027630141311</v>
      </c>
      <c r="I43" s="8">
        <f>SUM(H43:H114)</f>
        <v>2689766.3037780649</v>
      </c>
      <c r="J43" s="25">
        <f t="shared" si="2"/>
        <v>31.359646844530833</v>
      </c>
      <c r="K43" s="10">
        <f t="shared" si="11"/>
        <v>0.15422158842714895</v>
      </c>
      <c r="L43" s="10">
        <f t="shared" si="3"/>
        <v>3.9043440108138972E-3</v>
      </c>
      <c r="M43" s="3">
        <f t="shared" si="4"/>
        <v>77630.172180324153</v>
      </c>
      <c r="N43" s="2">
        <f>((B42+E42)*D42+(B43+E43)*D43+(B44+E44)*D44)/3/SUM(D4:D43)</f>
        <v>0.92007884070200951</v>
      </c>
      <c r="O43" s="11">
        <f>O4</f>
        <v>6.9275303587084586E-2</v>
      </c>
      <c r="P43" s="3">
        <f>M43*O4</f>
        <v>5377.8537453096042</v>
      </c>
      <c r="Q43" s="10">
        <f>N43*O4</f>
        <v>6.3738741013684541E-2</v>
      </c>
      <c r="R43" s="3">
        <f t="shared" si="5"/>
        <v>80162.714863439222</v>
      </c>
      <c r="S43" s="3">
        <f t="shared" si="6"/>
        <v>2100829.8789827991</v>
      </c>
      <c r="T43" s="26">
        <f t="shared" si="0"/>
        <v>24.493311182016708</v>
      </c>
      <c r="U43" s="27">
        <f t="shared" si="1"/>
        <v>6.8663356625141247</v>
      </c>
      <c r="V43" s="2"/>
      <c r="X43" s="2"/>
      <c r="Y43" s="2"/>
      <c r="AD43" s="2"/>
      <c r="AE43" s="2"/>
      <c r="AK43">
        <v>2000</v>
      </c>
      <c r="AL43">
        <v>39</v>
      </c>
      <c r="AM43">
        <v>1.0200000000000001E-3</v>
      </c>
      <c r="AN43">
        <v>1.0200000000000001E-3</v>
      </c>
      <c r="AO43">
        <v>0.5</v>
      </c>
      <c r="AP43">
        <v>97696</v>
      </c>
      <c r="AQ43">
        <v>99</v>
      </c>
      <c r="AR43">
        <v>97646</v>
      </c>
      <c r="AS43">
        <v>3877065</v>
      </c>
      <c r="AT43">
        <v>39.68</v>
      </c>
      <c r="AV43">
        <v>2000</v>
      </c>
      <c r="AW43">
        <v>39</v>
      </c>
      <c r="AX43">
        <v>8.0999999999999996E-4</v>
      </c>
      <c r="AY43">
        <v>8.0999999999999996E-4</v>
      </c>
      <c r="AZ43">
        <v>0.5</v>
      </c>
      <c r="BA43">
        <v>98811</v>
      </c>
      <c r="BB43">
        <v>80</v>
      </c>
      <c r="BC43">
        <v>98771</v>
      </c>
      <c r="BD43">
        <v>4324587</v>
      </c>
      <c r="BE43">
        <v>43.77</v>
      </c>
    </row>
    <row r="44" spans="1:57" x14ac:dyDescent="0.3">
      <c r="A44" s="42">
        <f>A4</f>
        <v>1950</v>
      </c>
      <c r="B44" s="42">
        <v>40</v>
      </c>
      <c r="C44" s="42">
        <v>4.1399999999999996E-3</v>
      </c>
      <c r="D44" s="43">
        <f t="shared" si="7"/>
        <v>4.1314479028411186E-3</v>
      </c>
      <c r="E44" s="45">
        <v>0.5</v>
      </c>
      <c r="F44" s="8">
        <f t="shared" si="8"/>
        <v>85468.480181235951</v>
      </c>
      <c r="G44" s="9">
        <f t="shared" si="9"/>
        <v>353.108573203785</v>
      </c>
      <c r="H44" s="8">
        <f t="shared" si="10"/>
        <v>85291.925894634056</v>
      </c>
      <c r="I44" s="8">
        <f>SUM(H44:H114)</f>
        <v>2604146.2761479234</v>
      </c>
      <c r="J44" s="25">
        <f t="shared" si="2"/>
        <v>30.469083697590388</v>
      </c>
      <c r="K44" s="10">
        <f t="shared" si="11"/>
        <v>0.15835303632999007</v>
      </c>
      <c r="L44" s="10">
        <f t="shared" si="3"/>
        <v>3.9099515143207423E-3</v>
      </c>
      <c r="M44" s="3">
        <f t="shared" si="4"/>
        <v>90310.217891571199</v>
      </c>
      <c r="N44" s="2">
        <f>((B43+E43)*D43+(B44+E44)*D44+(B45+E45)*D45)/3/SUM(D4:D44)</f>
        <v>1.0113016289719781</v>
      </c>
      <c r="O44" s="11">
        <f>O4</f>
        <v>6.9275303587084586E-2</v>
      </c>
      <c r="P44" s="3">
        <f>M44*O4</f>
        <v>6256.2677614543527</v>
      </c>
      <c r="Q44" s="10">
        <f>N44*O4</f>
        <v>7.0058227365146955E-2</v>
      </c>
      <c r="R44" s="3">
        <f t="shared" si="5"/>
        <v>79316.524757896521</v>
      </c>
      <c r="S44" s="3">
        <f t="shared" si="6"/>
        <v>2020667.16411936</v>
      </c>
      <c r="T44" s="26">
        <f t="shared" si="0"/>
        <v>23.642249866085535</v>
      </c>
      <c r="U44" s="27">
        <f t="shared" si="1"/>
        <v>6.8268338315048531</v>
      </c>
      <c r="V44" s="2"/>
      <c r="X44" s="2"/>
      <c r="Y44" s="2"/>
      <c r="AD44" s="2"/>
      <c r="AE44" s="2"/>
      <c r="AK44">
        <v>2000</v>
      </c>
      <c r="AL44">
        <v>40</v>
      </c>
      <c r="AM44">
        <v>1.15E-3</v>
      </c>
      <c r="AN44">
        <v>1.15E-3</v>
      </c>
      <c r="AO44">
        <v>0.5</v>
      </c>
      <c r="AP44">
        <v>97597</v>
      </c>
      <c r="AQ44">
        <v>112</v>
      </c>
      <c r="AR44">
        <v>97541</v>
      </c>
      <c r="AS44">
        <v>3779419</v>
      </c>
      <c r="AT44">
        <v>38.72</v>
      </c>
      <c r="AV44">
        <v>2000</v>
      </c>
      <c r="AW44">
        <v>40</v>
      </c>
      <c r="AX44">
        <v>6.2E-4</v>
      </c>
      <c r="AY44">
        <v>6.2E-4</v>
      </c>
      <c r="AZ44">
        <v>0.5</v>
      </c>
      <c r="BA44">
        <v>98731</v>
      </c>
      <c r="BB44">
        <v>61</v>
      </c>
      <c r="BC44">
        <v>98700</v>
      </c>
      <c r="BD44">
        <v>4225816</v>
      </c>
      <c r="BE44">
        <v>42.8</v>
      </c>
    </row>
    <row r="45" spans="1:57" x14ac:dyDescent="0.3">
      <c r="A45" s="42">
        <f>A4</f>
        <v>1950</v>
      </c>
      <c r="B45" s="42">
        <v>41</v>
      </c>
      <c r="C45" s="42">
        <v>4.1900000000000001E-3</v>
      </c>
      <c r="D45" s="43">
        <f t="shared" si="7"/>
        <v>4.181240301568215E-3</v>
      </c>
      <c r="E45" s="45">
        <v>0.5</v>
      </c>
      <c r="F45" s="8">
        <f t="shared" si="8"/>
        <v>85115.371608032161</v>
      </c>
      <c r="G45" s="9">
        <f t="shared" si="9"/>
        <v>355.88782205045908</v>
      </c>
      <c r="H45" s="8">
        <f t="shared" si="10"/>
        <v>84937.427697006933</v>
      </c>
      <c r="I45" s="8">
        <f>SUM(H45:H114)</f>
        <v>2518854.3502532891</v>
      </c>
      <c r="J45" s="25">
        <f t="shared" si="2"/>
        <v>29.593413065890793</v>
      </c>
      <c r="K45" s="10">
        <f t="shared" si="11"/>
        <v>0.16253427663155828</v>
      </c>
      <c r="L45" s="10">
        <f t="shared" si="3"/>
        <v>3.9164885935315252E-3</v>
      </c>
      <c r="M45" s="3">
        <f t="shared" si="4"/>
        <v>90869.10725036799</v>
      </c>
      <c r="N45" s="2">
        <f>((B44+E44)*D44+(B45+E45)*D45+(B46+E46)*D46)/3/SUM(D4:D45)</f>
        <v>1.1189959006158661</v>
      </c>
      <c r="O45" s="11">
        <f>O4</f>
        <v>6.9275303587084586E-2</v>
      </c>
      <c r="P45" s="3">
        <f>M45*O4</f>
        <v>6294.9849914565912</v>
      </c>
      <c r="Q45" s="10">
        <f>N45*O4</f>
        <v>7.7518780727867248E-2</v>
      </c>
      <c r="R45" s="3">
        <f t="shared" si="5"/>
        <v>78353.181863773571</v>
      </c>
      <c r="S45" s="3">
        <f t="shared" si="6"/>
        <v>1941350.6393614635</v>
      </c>
      <c r="T45" s="26">
        <f t="shared" si="0"/>
        <v>22.808461065078195</v>
      </c>
      <c r="U45" s="27">
        <f t="shared" si="1"/>
        <v>6.7849520008125985</v>
      </c>
      <c r="V45" s="2"/>
      <c r="X45" s="2"/>
      <c r="Y45" s="2"/>
      <c r="AD45" s="2"/>
      <c r="AE45" s="2"/>
      <c r="AK45">
        <v>2000</v>
      </c>
      <c r="AL45">
        <v>41</v>
      </c>
      <c r="AM45">
        <v>1.4499999999999999E-3</v>
      </c>
      <c r="AN45">
        <v>1.4499999999999999E-3</v>
      </c>
      <c r="AO45">
        <v>0.5</v>
      </c>
      <c r="AP45">
        <v>97484</v>
      </c>
      <c r="AQ45">
        <v>141</v>
      </c>
      <c r="AR45">
        <v>97414</v>
      </c>
      <c r="AS45">
        <v>3681878</v>
      </c>
      <c r="AT45">
        <v>37.770000000000003</v>
      </c>
      <c r="AV45">
        <v>2000</v>
      </c>
      <c r="AW45">
        <v>41</v>
      </c>
      <c r="AX45">
        <v>6.8999999999999997E-4</v>
      </c>
      <c r="AY45">
        <v>6.8999999999999997E-4</v>
      </c>
      <c r="AZ45">
        <v>0.5</v>
      </c>
      <c r="BA45">
        <v>98670</v>
      </c>
      <c r="BB45">
        <v>68</v>
      </c>
      <c r="BC45">
        <v>98636</v>
      </c>
      <c r="BD45">
        <v>4127116</v>
      </c>
      <c r="BE45">
        <v>41.83</v>
      </c>
    </row>
    <row r="46" spans="1:57" x14ac:dyDescent="0.3">
      <c r="A46" s="42">
        <f>A4</f>
        <v>1950</v>
      </c>
      <c r="B46" s="42">
        <v>42</v>
      </c>
      <c r="C46" s="42">
        <v>4.8300000000000001E-3</v>
      </c>
      <c r="D46" s="43">
        <f t="shared" si="7"/>
        <v>4.8183636517809486E-3</v>
      </c>
      <c r="E46" s="45">
        <v>0.5</v>
      </c>
      <c r="F46" s="8">
        <f t="shared" si="8"/>
        <v>84759.483785981705</v>
      </c>
      <c r="G46" s="9">
        <f t="shared" si="9"/>
        <v>408.40201581809089</v>
      </c>
      <c r="H46" s="8">
        <f t="shared" si="10"/>
        <v>84555.282778072666</v>
      </c>
      <c r="I46" s="8">
        <f>SUM(H46:H114)</f>
        <v>2433916.9225562825</v>
      </c>
      <c r="J46" s="25">
        <f t="shared" si="2"/>
        <v>28.715570386222971</v>
      </c>
      <c r="K46" s="10">
        <f t="shared" si="11"/>
        <v>0.16735264028333924</v>
      </c>
      <c r="L46" s="10">
        <f t="shared" si="3"/>
        <v>3.9377091831373934E-3</v>
      </c>
      <c r="M46" s="3">
        <f t="shared" si="4"/>
        <v>103715.63689035413</v>
      </c>
      <c r="N46" s="2">
        <f>((B45+E45)*D45+(B46+E46)*D46+(B47+E47)*D47)/3/SUM(D4:D46)</f>
        <v>1.213222535311941</v>
      </c>
      <c r="O46" s="11">
        <f>O4</f>
        <v>6.9275303587084586E-2</v>
      </c>
      <c r="P46" s="3">
        <f>M46*O4</f>
        <v>7184.9322323071119</v>
      </c>
      <c r="Q46" s="10">
        <f>N46*O4</f>
        <v>8.4046359452427166E-2</v>
      </c>
      <c r="R46" s="3">
        <f t="shared" si="5"/>
        <v>77448.719088105136</v>
      </c>
      <c r="S46" s="3">
        <f t="shared" si="6"/>
        <v>1862997.4574976899</v>
      </c>
      <c r="T46" s="26">
        <f t="shared" si="0"/>
        <v>21.979811276361374</v>
      </c>
      <c r="U46" s="27">
        <f t="shared" si="1"/>
        <v>6.735759109861597</v>
      </c>
      <c r="V46" s="2"/>
      <c r="X46" s="2"/>
      <c r="Y46" s="2"/>
      <c r="AD46" s="2"/>
      <c r="AE46" s="2"/>
      <c r="AK46">
        <v>2000</v>
      </c>
      <c r="AL46">
        <v>42</v>
      </c>
      <c r="AM46">
        <v>1.23E-3</v>
      </c>
      <c r="AN46">
        <v>1.23E-3</v>
      </c>
      <c r="AO46">
        <v>0.5</v>
      </c>
      <c r="AP46">
        <v>97343</v>
      </c>
      <c r="AQ46">
        <v>119</v>
      </c>
      <c r="AR46">
        <v>97284</v>
      </c>
      <c r="AS46">
        <v>3584464</v>
      </c>
      <c r="AT46">
        <v>36.82</v>
      </c>
      <c r="AV46">
        <v>2000</v>
      </c>
      <c r="AW46">
        <v>42</v>
      </c>
      <c r="AX46">
        <v>7.7999999999999999E-4</v>
      </c>
      <c r="AY46">
        <v>7.7999999999999999E-4</v>
      </c>
      <c r="AZ46">
        <v>0.5</v>
      </c>
      <c r="BA46">
        <v>98602</v>
      </c>
      <c r="BB46">
        <v>77</v>
      </c>
      <c r="BC46">
        <v>98564</v>
      </c>
      <c r="BD46">
        <v>4028480</v>
      </c>
      <c r="BE46">
        <v>40.86</v>
      </c>
    </row>
    <row r="47" spans="1:57" x14ac:dyDescent="0.3">
      <c r="A47" s="42">
        <f>A4</f>
        <v>1950</v>
      </c>
      <c r="B47" s="42">
        <v>43</v>
      </c>
      <c r="C47" s="42">
        <v>5.3200000000000001E-3</v>
      </c>
      <c r="D47" s="43">
        <f t="shared" si="7"/>
        <v>5.3058863423294036E-3</v>
      </c>
      <c r="E47" s="45">
        <v>0.5</v>
      </c>
      <c r="F47" s="8">
        <f t="shared" si="8"/>
        <v>84351.081770163612</v>
      </c>
      <c r="G47" s="9">
        <f t="shared" si="9"/>
        <v>447.55725272502184</v>
      </c>
      <c r="H47" s="8">
        <f t="shared" si="10"/>
        <v>84127.303143801095</v>
      </c>
      <c r="I47" s="8">
        <f>SUM(H47:H114)</f>
        <v>2349361.6397782099</v>
      </c>
      <c r="J47" s="25">
        <f t="shared" si="2"/>
        <v>27.852181507045216</v>
      </c>
      <c r="K47" s="10">
        <f t="shared" si="11"/>
        <v>0.17265852662566863</v>
      </c>
      <c r="L47" s="10">
        <f t="shared" si="3"/>
        <v>3.9691615316245661E-3</v>
      </c>
      <c r="M47" s="3">
        <f t="shared" si="4"/>
        <v>112758.63911284003</v>
      </c>
      <c r="N47" s="2">
        <f>((B46+E46)*D46+(B47+E47)*D47+(B48+E48)*D48)/3/SUM(D4:D47)</f>
        <v>1.3147202082697755</v>
      </c>
      <c r="O47" s="11">
        <f>O4</f>
        <v>6.9275303587084586E-2</v>
      </c>
      <c r="P47" s="3">
        <f>M47*O4</f>
        <v>7811.3889566085027</v>
      </c>
      <c r="Q47" s="10">
        <f>N47*O4</f>
        <v>9.1077641559963771E-2</v>
      </c>
      <c r="R47" s="3">
        <f t="shared" si="5"/>
        <v>76465.186782663557</v>
      </c>
      <c r="S47" s="3">
        <f t="shared" si="6"/>
        <v>1785548.7384095849</v>
      </c>
      <c r="T47" s="26">
        <f t="shared" si="0"/>
        <v>21.168059744328772</v>
      </c>
      <c r="U47" s="27">
        <f t="shared" si="1"/>
        <v>6.684121762716444</v>
      </c>
      <c r="V47" s="2"/>
      <c r="X47" s="2"/>
      <c r="Y47" s="2"/>
      <c r="AD47" s="2"/>
      <c r="AE47" s="2"/>
      <c r="AK47">
        <v>2000</v>
      </c>
      <c r="AL47">
        <v>43</v>
      </c>
      <c r="AM47">
        <v>1.66E-3</v>
      </c>
      <c r="AN47">
        <v>1.66E-3</v>
      </c>
      <c r="AO47">
        <v>0.5</v>
      </c>
      <c r="AP47">
        <v>97224</v>
      </c>
      <c r="AQ47">
        <v>161</v>
      </c>
      <c r="AR47">
        <v>97143</v>
      </c>
      <c r="AS47">
        <v>3487180</v>
      </c>
      <c r="AT47">
        <v>35.869999999999997</v>
      </c>
      <c r="AV47">
        <v>2000</v>
      </c>
      <c r="AW47">
        <v>43</v>
      </c>
      <c r="AX47">
        <v>1.3799999999999999E-3</v>
      </c>
      <c r="AY47">
        <v>1.3699999999999999E-3</v>
      </c>
      <c r="AZ47">
        <v>0.5</v>
      </c>
      <c r="BA47">
        <v>98525</v>
      </c>
      <c r="BB47">
        <v>135</v>
      </c>
      <c r="BC47">
        <v>98457</v>
      </c>
      <c r="BD47">
        <v>3929916</v>
      </c>
      <c r="BE47">
        <v>39.89</v>
      </c>
    </row>
    <row r="48" spans="1:57" x14ac:dyDescent="0.3">
      <c r="A48" s="42">
        <f>A4</f>
        <v>1950</v>
      </c>
      <c r="B48" s="42">
        <v>44</v>
      </c>
      <c r="C48" s="42">
        <v>5.5300000000000002E-3</v>
      </c>
      <c r="D48" s="43">
        <f t="shared" si="7"/>
        <v>5.5147517115176547E-3</v>
      </c>
      <c r="E48" s="45">
        <v>0.5</v>
      </c>
      <c r="F48" s="8">
        <f t="shared" si="8"/>
        <v>83903.524517438593</v>
      </c>
      <c r="G48" s="9">
        <f t="shared" si="9"/>
        <v>462.70710543490799</v>
      </c>
      <c r="H48" s="8">
        <f t="shared" si="10"/>
        <v>83672.170964721139</v>
      </c>
      <c r="I48" s="8">
        <f>SUM(H48:H114)</f>
        <v>2265234.3366344087</v>
      </c>
      <c r="J48" s="25">
        <f t="shared" si="2"/>
        <v>26.998083211195738</v>
      </c>
      <c r="K48" s="10">
        <f t="shared" si="11"/>
        <v>0.1781732783371863</v>
      </c>
      <c r="L48" s="10">
        <f t="shared" si="3"/>
        <v>4.0038938952176696E-3</v>
      </c>
      <c r="M48" s="3">
        <f t="shared" si="4"/>
        <v>115564.27756179417</v>
      </c>
      <c r="N48" s="2">
        <f>((B47+E47)*D47+(B48+E48)*D48+(B49+E49)*D49)/3/SUM(D4:D48)</f>
        <v>1.3958967287733532</v>
      </c>
      <c r="O48" s="11">
        <f>O4</f>
        <v>6.9275303587084586E-2</v>
      </c>
      <c r="P48" s="3">
        <f>M48*O4</f>
        <v>8005.7504119153982</v>
      </c>
      <c r="Q48" s="10">
        <f>N48*O4</f>
        <v>9.6701169661992312E-2</v>
      </c>
      <c r="R48" s="3">
        <f t="shared" si="5"/>
        <v>75580.974164274419</v>
      </c>
      <c r="S48" s="3">
        <f t="shared" si="6"/>
        <v>1709083.5516269214</v>
      </c>
      <c r="T48" s="26">
        <f t="shared" si="0"/>
        <v>20.369627634315933</v>
      </c>
      <c r="U48" s="27">
        <f t="shared" si="1"/>
        <v>6.628455576879805</v>
      </c>
      <c r="V48" s="2"/>
      <c r="X48" s="2"/>
      <c r="Y48" s="2"/>
      <c r="AD48" s="2"/>
      <c r="AE48" s="2"/>
      <c r="AK48">
        <v>2000</v>
      </c>
      <c r="AL48">
        <v>44</v>
      </c>
      <c r="AM48">
        <v>2.1299999999999999E-3</v>
      </c>
      <c r="AN48">
        <v>2.1299999999999999E-3</v>
      </c>
      <c r="AO48">
        <v>0.5</v>
      </c>
      <c r="AP48">
        <v>97063</v>
      </c>
      <c r="AQ48">
        <v>207</v>
      </c>
      <c r="AR48">
        <v>96959</v>
      </c>
      <c r="AS48">
        <v>3390037</v>
      </c>
      <c r="AT48">
        <v>34.93</v>
      </c>
      <c r="AV48">
        <v>2000</v>
      </c>
      <c r="AW48">
        <v>44</v>
      </c>
      <c r="AX48">
        <v>1.2099999999999999E-3</v>
      </c>
      <c r="AY48">
        <v>1.2099999999999999E-3</v>
      </c>
      <c r="AZ48">
        <v>0.5</v>
      </c>
      <c r="BA48">
        <v>98390</v>
      </c>
      <c r="BB48">
        <v>119</v>
      </c>
      <c r="BC48">
        <v>98330</v>
      </c>
      <c r="BD48">
        <v>3831459</v>
      </c>
      <c r="BE48">
        <v>38.94</v>
      </c>
    </row>
    <row r="49" spans="1:57" x14ac:dyDescent="0.3">
      <c r="A49" s="42">
        <f>A4</f>
        <v>1950</v>
      </c>
      <c r="B49" s="42">
        <v>45</v>
      </c>
      <c r="C49" s="42">
        <v>5.9500000000000004E-3</v>
      </c>
      <c r="D49" s="43">
        <f t="shared" si="7"/>
        <v>5.9323512550163273E-3</v>
      </c>
      <c r="E49" s="45">
        <v>0.5</v>
      </c>
      <c r="F49" s="8">
        <f t="shared" si="8"/>
        <v>83440.817412003686</v>
      </c>
      <c r="G49" s="9">
        <f t="shared" si="9"/>
        <v>495.00023789368828</v>
      </c>
      <c r="H49" s="8">
        <f t="shared" si="10"/>
        <v>83193.31729305684</v>
      </c>
      <c r="I49" s="8">
        <f>SUM(H49:H114)</f>
        <v>2181562.1656696876</v>
      </c>
      <c r="J49" s="25">
        <f t="shared" si="2"/>
        <v>26.145023902364731</v>
      </c>
      <c r="K49" s="10">
        <f t="shared" si="11"/>
        <v>0.18410562959220261</v>
      </c>
      <c r="L49" s="10">
        <f t="shared" si="3"/>
        <v>4.0462775734550023E-3</v>
      </c>
      <c r="M49" s="3">
        <f t="shared" si="4"/>
        <v>122334.72096453866</v>
      </c>
      <c r="N49" s="2">
        <f>((B48+E48)*D48+(B49+E49)*D49+(B50+E50)*D50)/3/SUM(D4:D49)</f>
        <v>1.455910278913787</v>
      </c>
      <c r="O49" s="11">
        <f>O4</f>
        <v>6.9275303587084586E-2</v>
      </c>
      <c r="P49" s="3">
        <f>M49*O4</f>
        <v>8474.7749340596965</v>
      </c>
      <c r="Q49" s="10">
        <f>N49*O4</f>
        <v>0.10085862656730958</v>
      </c>
      <c r="R49" s="3">
        <f t="shared" si="5"/>
        <v>74802.553571300727</v>
      </c>
      <c r="S49" s="3">
        <f t="shared" si="6"/>
        <v>1633502.5774626469</v>
      </c>
      <c r="T49" s="26">
        <f t="shared" si="0"/>
        <v>19.576780622808872</v>
      </c>
      <c r="U49" s="27">
        <f t="shared" si="1"/>
        <v>6.5682432795558583</v>
      </c>
      <c r="V49" s="2"/>
      <c r="X49" s="2"/>
      <c r="Y49" s="2"/>
      <c r="AD49" s="2"/>
      <c r="AE49" s="2"/>
      <c r="AK49">
        <v>2000</v>
      </c>
      <c r="AL49">
        <v>45</v>
      </c>
      <c r="AM49">
        <v>2.0400000000000001E-3</v>
      </c>
      <c r="AN49">
        <v>2.0400000000000001E-3</v>
      </c>
      <c r="AO49">
        <v>0.5</v>
      </c>
      <c r="AP49">
        <v>96856</v>
      </c>
      <c r="AQ49">
        <v>197</v>
      </c>
      <c r="AR49">
        <v>96757</v>
      </c>
      <c r="AS49">
        <v>3293078</v>
      </c>
      <c r="AT49">
        <v>34</v>
      </c>
      <c r="AV49">
        <v>2000</v>
      </c>
      <c r="AW49">
        <v>45</v>
      </c>
      <c r="AX49">
        <v>1.4300000000000001E-3</v>
      </c>
      <c r="AY49">
        <v>1.4300000000000001E-3</v>
      </c>
      <c r="AZ49">
        <v>0.5</v>
      </c>
      <c r="BA49">
        <v>98271</v>
      </c>
      <c r="BB49">
        <v>141</v>
      </c>
      <c r="BC49">
        <v>98201</v>
      </c>
      <c r="BD49">
        <v>3733129</v>
      </c>
      <c r="BE49">
        <v>37.99</v>
      </c>
    </row>
    <row r="50" spans="1:57" x14ac:dyDescent="0.3">
      <c r="A50" s="42">
        <f>A4</f>
        <v>1950</v>
      </c>
      <c r="B50" s="42">
        <v>46</v>
      </c>
      <c r="C50" s="42">
        <v>6.2300000000000003E-3</v>
      </c>
      <c r="D50" s="43">
        <f t="shared" si="7"/>
        <v>6.2106538133713486E-3</v>
      </c>
      <c r="E50" s="45">
        <v>0.5</v>
      </c>
      <c r="F50" s="8">
        <f t="shared" si="8"/>
        <v>82945.817174109994</v>
      </c>
      <c r="G50" s="9">
        <f t="shared" si="9"/>
        <v>515.14775573558893</v>
      </c>
      <c r="H50" s="8">
        <f t="shared" si="10"/>
        <v>82688.243296242203</v>
      </c>
      <c r="I50" s="8">
        <f>SUM(H50:H114)</f>
        <v>2098368.8483766308</v>
      </c>
      <c r="J50" s="25">
        <f t="shared" si="2"/>
        <v>25.298067098091089</v>
      </c>
      <c r="K50" s="10">
        <f t="shared" si="11"/>
        <v>0.19031628340557397</v>
      </c>
      <c r="L50" s="10">
        <f t="shared" si="3"/>
        <v>4.0928232990446014E-3</v>
      </c>
      <c r="M50" s="3">
        <f t="shared" si="4"/>
        <v>125866.11199556092</v>
      </c>
      <c r="N50" s="2">
        <f>((B49+E49)*D49+(B50+E50)*D50+(B51+E51)*D51)/3/SUM(D4:D50)</f>
        <v>1.5589096869289518</v>
      </c>
      <c r="O50" s="11">
        <f>O4</f>
        <v>6.9275303587084586E-2</v>
      </c>
      <c r="P50" s="3">
        <f>M50*O4</f>
        <v>8719.4131198184714</v>
      </c>
      <c r="Q50" s="10">
        <f>N50*O4</f>
        <v>0.10799394182685013</v>
      </c>
      <c r="R50" s="3">
        <f t="shared" si="5"/>
        <v>73758.413959943398</v>
      </c>
      <c r="S50" s="3">
        <f t="shared" si="6"/>
        <v>1558700.0238913461</v>
      </c>
      <c r="T50" s="26">
        <f t="shared" si="0"/>
        <v>18.791785734288545</v>
      </c>
      <c r="U50" s="27">
        <f t="shared" si="1"/>
        <v>6.5062813638025432</v>
      </c>
      <c r="V50" s="2"/>
      <c r="X50" s="2"/>
      <c r="Y50" s="2"/>
      <c r="AD50" s="2"/>
      <c r="AE50" s="2"/>
      <c r="AK50">
        <v>2000</v>
      </c>
      <c r="AL50">
        <v>46</v>
      </c>
      <c r="AM50">
        <v>2.0600000000000002E-3</v>
      </c>
      <c r="AN50">
        <v>2.0600000000000002E-3</v>
      </c>
      <c r="AO50">
        <v>0.5</v>
      </c>
      <c r="AP50">
        <v>96658</v>
      </c>
      <c r="AQ50">
        <v>199</v>
      </c>
      <c r="AR50">
        <v>96559</v>
      </c>
      <c r="AS50">
        <v>3196320</v>
      </c>
      <c r="AT50">
        <v>33.07</v>
      </c>
      <c r="AV50">
        <v>2000</v>
      </c>
      <c r="AW50">
        <v>46</v>
      </c>
      <c r="AX50">
        <v>1.5200000000000001E-3</v>
      </c>
      <c r="AY50">
        <v>1.5100000000000001E-3</v>
      </c>
      <c r="AZ50">
        <v>0.5</v>
      </c>
      <c r="BA50">
        <v>98130</v>
      </c>
      <c r="BB50">
        <v>149</v>
      </c>
      <c r="BC50">
        <v>98056</v>
      </c>
      <c r="BD50">
        <v>3634928</v>
      </c>
      <c r="BE50">
        <v>37.04</v>
      </c>
    </row>
    <row r="51" spans="1:57" x14ac:dyDescent="0.3">
      <c r="A51" s="42">
        <f>A4</f>
        <v>1950</v>
      </c>
      <c r="B51" s="42">
        <v>47</v>
      </c>
      <c r="C51" s="42">
        <v>7.0000000000000001E-3</v>
      </c>
      <c r="D51" s="43">
        <f t="shared" si="7"/>
        <v>6.9755854509217733E-3</v>
      </c>
      <c r="E51" s="45">
        <v>0.5</v>
      </c>
      <c r="F51" s="8">
        <f t="shared" si="8"/>
        <v>82430.669418374411</v>
      </c>
      <c r="G51" s="9">
        <f t="shared" si="9"/>
        <v>575.00217830455495</v>
      </c>
      <c r="H51" s="8">
        <f t="shared" si="10"/>
        <v>82143.168329222128</v>
      </c>
      <c r="I51" s="8">
        <f>SUM(H51:H114)</f>
        <v>2015680.6050803885</v>
      </c>
      <c r="J51" s="25">
        <f t="shared" si="2"/>
        <v>24.453041802315852</v>
      </c>
      <c r="K51" s="10">
        <f t="shared" si="11"/>
        <v>0.19729186885649574</v>
      </c>
      <c r="L51" s="10">
        <f t="shared" si="3"/>
        <v>4.1535130285578047E-3</v>
      </c>
      <c r="M51" s="3">
        <f t="shared" si="4"/>
        <v>138437.55258526513</v>
      </c>
      <c r="N51" s="2">
        <f>((B50+E50)*D50+(B51+E51)*D51+(B52+E52)*D52)/3/SUM(D4:D51)</f>
        <v>1.6722212189070145</v>
      </c>
      <c r="O51" s="11">
        <f>O4</f>
        <v>6.9275303587084586E-2</v>
      </c>
      <c r="P51" s="3">
        <f>M51*O4</f>
        <v>9590.3034831972291</v>
      </c>
      <c r="Q51" s="10">
        <f>N51*O4</f>
        <v>0.11584363260454805</v>
      </c>
      <c r="R51" s="3">
        <f t="shared" si="5"/>
        <v>72627.405316318182</v>
      </c>
      <c r="S51" s="3">
        <f t="shared" si="6"/>
        <v>1484941.6099314026</v>
      </c>
      <c r="T51" s="26">
        <f t="shared" si="0"/>
        <v>18.014431041371576</v>
      </c>
      <c r="U51" s="27">
        <f t="shared" si="1"/>
        <v>6.4386107609442753</v>
      </c>
      <c r="V51" s="2"/>
      <c r="X51" s="2"/>
      <c r="Y51" s="2"/>
      <c r="AD51" s="2"/>
      <c r="AE51" s="2"/>
      <c r="AK51">
        <v>2000</v>
      </c>
      <c r="AL51">
        <v>47</v>
      </c>
      <c r="AM51">
        <v>2.5799999999999998E-3</v>
      </c>
      <c r="AN51">
        <v>2.5799999999999998E-3</v>
      </c>
      <c r="AO51">
        <v>0.5</v>
      </c>
      <c r="AP51">
        <v>96459</v>
      </c>
      <c r="AQ51">
        <v>249</v>
      </c>
      <c r="AR51">
        <v>96335</v>
      </c>
      <c r="AS51">
        <v>3099762</v>
      </c>
      <c r="AT51">
        <v>32.14</v>
      </c>
      <c r="AV51">
        <v>2000</v>
      </c>
      <c r="AW51">
        <v>47</v>
      </c>
      <c r="AX51">
        <v>1.72E-3</v>
      </c>
      <c r="AY51">
        <v>1.72E-3</v>
      </c>
      <c r="AZ51">
        <v>0.5</v>
      </c>
      <c r="BA51">
        <v>97982</v>
      </c>
      <c r="BB51">
        <v>169</v>
      </c>
      <c r="BC51">
        <v>97897</v>
      </c>
      <c r="BD51">
        <v>3536872</v>
      </c>
      <c r="BE51">
        <v>36.1</v>
      </c>
    </row>
    <row r="52" spans="1:57" x14ac:dyDescent="0.3">
      <c r="A52" s="42">
        <f>A4</f>
        <v>1950</v>
      </c>
      <c r="B52" s="42">
        <v>48</v>
      </c>
      <c r="C52" s="42">
        <v>7.6499999999999997E-3</v>
      </c>
      <c r="D52" s="43">
        <f t="shared" si="7"/>
        <v>7.6208502478021566E-3</v>
      </c>
      <c r="E52" s="45">
        <v>0.5</v>
      </c>
      <c r="F52" s="8">
        <f t="shared" si="8"/>
        <v>81855.667240069859</v>
      </c>
      <c r="G52" s="9">
        <f t="shared" si="9"/>
        <v>623.80978197049728</v>
      </c>
      <c r="H52" s="8">
        <f t="shared" si="10"/>
        <v>81543.762349084616</v>
      </c>
      <c r="I52" s="8">
        <f>SUM(H52:H114)</f>
        <v>1933537.4367511666</v>
      </c>
      <c r="J52" s="25">
        <f t="shared" si="2"/>
        <v>23.621302005643713</v>
      </c>
      <c r="K52" s="10">
        <f t="shared" si="11"/>
        <v>0.2049127191042979</v>
      </c>
      <c r="L52" s="10">
        <f t="shared" si="3"/>
        <v>4.2250045176143898E-3</v>
      </c>
      <c r="M52" s="3">
        <f t="shared" si="4"/>
        <v>147647.12780064097</v>
      </c>
      <c r="N52" s="2">
        <f>((B51+E51)*D51+(B52+E52)*D52+(B53+E53)*D53)/3/SUM(D4:D52)</f>
        <v>1.8577061270800095</v>
      </c>
      <c r="O52" s="11">
        <f>O4</f>
        <v>6.9275303587084586E-2</v>
      </c>
      <c r="P52" s="3">
        <f>M52*O4</f>
        <v>10228.29960215048</v>
      </c>
      <c r="Q52" s="10">
        <f>N52*O4</f>
        <v>0.12869315592905478</v>
      </c>
      <c r="R52" s="3">
        <f t="shared" si="5"/>
        <v>71049.638226052091</v>
      </c>
      <c r="S52" s="3">
        <f t="shared" si="6"/>
        <v>1412314.2046150845</v>
      </c>
      <c r="T52" s="26">
        <f t="shared" si="0"/>
        <v>17.253713178746537</v>
      </c>
      <c r="U52" s="27">
        <f t="shared" si="1"/>
        <v>6.3675888268971761</v>
      </c>
      <c r="V52" s="2"/>
      <c r="X52" s="2"/>
      <c r="Y52" s="2"/>
      <c r="AD52" s="2"/>
      <c r="AE52" s="2"/>
      <c r="AK52">
        <v>2000</v>
      </c>
      <c r="AL52">
        <v>48</v>
      </c>
      <c r="AM52">
        <v>3.13E-3</v>
      </c>
      <c r="AN52">
        <v>3.13E-3</v>
      </c>
      <c r="AO52">
        <v>0.5</v>
      </c>
      <c r="AP52">
        <v>96210</v>
      </c>
      <c r="AQ52">
        <v>301</v>
      </c>
      <c r="AR52">
        <v>96060</v>
      </c>
      <c r="AS52">
        <v>3003427</v>
      </c>
      <c r="AT52">
        <v>31.22</v>
      </c>
      <c r="AV52">
        <v>2000</v>
      </c>
      <c r="AW52">
        <v>48</v>
      </c>
      <c r="AX52">
        <v>1.6100000000000001E-3</v>
      </c>
      <c r="AY52">
        <v>1.6100000000000001E-3</v>
      </c>
      <c r="AZ52">
        <v>0.5</v>
      </c>
      <c r="BA52">
        <v>97813</v>
      </c>
      <c r="BB52">
        <v>157</v>
      </c>
      <c r="BC52">
        <v>97734</v>
      </c>
      <c r="BD52">
        <v>3438975</v>
      </c>
      <c r="BE52">
        <v>35.159999999999997</v>
      </c>
    </row>
    <row r="53" spans="1:57" x14ac:dyDescent="0.3">
      <c r="A53" s="42">
        <f>A4</f>
        <v>1950</v>
      </c>
      <c r="B53" s="42">
        <v>49</v>
      </c>
      <c r="C53" s="42">
        <v>8.9499999999999996E-3</v>
      </c>
      <c r="D53" s="43">
        <f t="shared" si="7"/>
        <v>8.9101271808656266E-3</v>
      </c>
      <c r="E53" s="45">
        <v>0.5</v>
      </c>
      <c r="F53" s="8">
        <f t="shared" si="8"/>
        <v>81231.857458099359</v>
      </c>
      <c r="G53" s="9">
        <f t="shared" si="9"/>
        <v>723.78618108961325</v>
      </c>
      <c r="H53" s="8">
        <f t="shared" si="10"/>
        <v>80869.964367554552</v>
      </c>
      <c r="I53" s="8">
        <f>SUM(H53:H114)</f>
        <v>1851993.6744020821</v>
      </c>
      <c r="J53" s="25">
        <f t="shared" si="2"/>
        <v>22.798859121956788</v>
      </c>
      <c r="K53" s="10">
        <f t="shared" si="11"/>
        <v>0.21382284628516351</v>
      </c>
      <c r="L53" s="10">
        <f t="shared" si="3"/>
        <v>4.3196534603063335E-3</v>
      </c>
      <c r="M53" s="3">
        <f t="shared" si="4"/>
        <v>167556.53844470318</v>
      </c>
      <c r="N53" s="2">
        <f>((B52+E52)*D52+(B53+E53)*D53+(B54+E54)*D54)/3/SUM(D4:D53)</f>
        <v>2.072037943134049</v>
      </c>
      <c r="O53" s="11">
        <f>O4</f>
        <v>6.9275303587084586E-2</v>
      </c>
      <c r="P53" s="3">
        <f>M53*O4</f>
        <v>11607.530068757822</v>
      </c>
      <c r="Q53" s="10">
        <f>N53*O4</f>
        <v>0.14354105755456956</v>
      </c>
      <c r="R53" s="3">
        <f t="shared" si="5"/>
        <v>69261.804157835417</v>
      </c>
      <c r="S53" s="3">
        <f t="shared" si="6"/>
        <v>1341264.5663890324</v>
      </c>
      <c r="T53" s="26">
        <f t="shared" si="0"/>
        <v>16.511558498842369</v>
      </c>
      <c r="U53" s="27">
        <f t="shared" si="1"/>
        <v>6.2873006231144188</v>
      </c>
      <c r="V53" s="2"/>
      <c r="X53" s="2"/>
      <c r="Y53" s="2"/>
      <c r="AD53" s="2"/>
      <c r="AE53" s="2"/>
      <c r="AK53">
        <v>2000</v>
      </c>
      <c r="AL53">
        <v>49</v>
      </c>
      <c r="AM53">
        <v>3.16E-3</v>
      </c>
      <c r="AN53">
        <v>3.15E-3</v>
      </c>
      <c r="AO53">
        <v>0.5</v>
      </c>
      <c r="AP53">
        <v>95910</v>
      </c>
      <c r="AQ53">
        <v>302</v>
      </c>
      <c r="AR53">
        <v>95759</v>
      </c>
      <c r="AS53">
        <v>2907367</v>
      </c>
      <c r="AT53">
        <v>30.31</v>
      </c>
      <c r="AV53">
        <v>2000</v>
      </c>
      <c r="AW53">
        <v>49</v>
      </c>
      <c r="AX53">
        <v>2.2000000000000001E-3</v>
      </c>
      <c r="AY53">
        <v>2.1900000000000001E-3</v>
      </c>
      <c r="AZ53">
        <v>0.5</v>
      </c>
      <c r="BA53">
        <v>97656</v>
      </c>
      <c r="BB53">
        <v>214</v>
      </c>
      <c r="BC53">
        <v>97548</v>
      </c>
      <c r="BD53">
        <v>3341241</v>
      </c>
      <c r="BE53">
        <v>34.21</v>
      </c>
    </row>
    <row r="54" spans="1:57" x14ac:dyDescent="0.3">
      <c r="A54" s="42">
        <f>A4</f>
        <v>1950</v>
      </c>
      <c r="B54" s="42">
        <v>50</v>
      </c>
      <c r="C54" s="42">
        <v>1.0319999999999999E-2</v>
      </c>
      <c r="D54" s="43">
        <f t="shared" si="7"/>
        <v>1.0267022165625372E-2</v>
      </c>
      <c r="E54" s="45">
        <v>0.5</v>
      </c>
      <c r="F54" s="8">
        <f t="shared" si="8"/>
        <v>80508.071277009745</v>
      </c>
      <c r="G54" s="9">
        <f t="shared" si="9"/>
        <v>826.57815231280642</v>
      </c>
      <c r="H54" s="8">
        <f t="shared" si="10"/>
        <v>80094.78220085334</v>
      </c>
      <c r="I54" s="8">
        <f>SUM(H54:H114)</f>
        <v>1771123.7100345278</v>
      </c>
      <c r="J54" s="25">
        <f t="shared" si="2"/>
        <v>21.999331022854822</v>
      </c>
      <c r="K54" s="10">
        <f t="shared" si="11"/>
        <v>0.22408986845078888</v>
      </c>
      <c r="L54" s="10">
        <f t="shared" si="3"/>
        <v>4.4374231376393836E-3</v>
      </c>
      <c r="M54" s="3">
        <f t="shared" si="4"/>
        <v>186274.35939150231</v>
      </c>
      <c r="N54" s="2">
        <f>((B53+E53)*D53+(B54+E54)*D54+(B55+E55)*D55)/3/SUM(D4:D54)</f>
        <v>2.221407232259565</v>
      </c>
      <c r="O54" s="11">
        <f>O4</f>
        <v>6.9275303587084586E-2</v>
      </c>
      <c r="P54" s="3">
        <f>M54*O4</f>
        <v>12904.212797336024</v>
      </c>
      <c r="Q54" s="10">
        <f>N54*O4</f>
        <v>0.1538886604053267</v>
      </c>
      <c r="R54" s="3">
        <f t="shared" si="5"/>
        <v>67769.103462507614</v>
      </c>
      <c r="S54" s="3">
        <f t="shared" si="6"/>
        <v>1272002.762231197</v>
      </c>
      <c r="T54" s="26">
        <f t="shared" si="0"/>
        <v>15.799692404188001</v>
      </c>
      <c r="U54" s="27">
        <f t="shared" si="1"/>
        <v>6.1996386186668211</v>
      </c>
      <c r="V54" s="2"/>
      <c r="X54" s="2"/>
      <c r="Y54" s="2"/>
      <c r="AD54" s="2"/>
      <c r="AE54" s="2"/>
      <c r="AK54">
        <v>2000</v>
      </c>
      <c r="AL54">
        <v>50</v>
      </c>
      <c r="AM54">
        <v>2.9099999999999998E-3</v>
      </c>
      <c r="AN54">
        <v>2.8999999999999998E-3</v>
      </c>
      <c r="AO54">
        <v>0.5</v>
      </c>
      <c r="AP54">
        <v>95607</v>
      </c>
      <c r="AQ54">
        <v>278</v>
      </c>
      <c r="AR54">
        <v>95469</v>
      </c>
      <c r="AS54">
        <v>2811608</v>
      </c>
      <c r="AT54">
        <v>29.41</v>
      </c>
      <c r="AV54">
        <v>2000</v>
      </c>
      <c r="AW54">
        <v>50</v>
      </c>
      <c r="AX54">
        <v>2.4199999999999998E-3</v>
      </c>
      <c r="AY54">
        <v>2.4199999999999998E-3</v>
      </c>
      <c r="AZ54">
        <v>0.5</v>
      </c>
      <c r="BA54">
        <v>97441</v>
      </c>
      <c r="BB54">
        <v>235</v>
      </c>
      <c r="BC54">
        <v>97324</v>
      </c>
      <c r="BD54">
        <v>3243692</v>
      </c>
      <c r="BE54">
        <v>33.29</v>
      </c>
    </row>
    <row r="55" spans="1:57" x14ac:dyDescent="0.3">
      <c r="A55" s="42">
        <f>A4</f>
        <v>1950</v>
      </c>
      <c r="B55" s="42">
        <v>51</v>
      </c>
      <c r="C55" s="42">
        <v>1.042E-2</v>
      </c>
      <c r="D55" s="43">
        <f t="shared" si="7"/>
        <v>1.0365993175555357E-2</v>
      </c>
      <c r="E55" s="45">
        <v>0.5</v>
      </c>
      <c r="F55" s="8">
        <f t="shared" si="8"/>
        <v>79681.493124696935</v>
      </c>
      <c r="G55" s="9">
        <f t="shared" si="9"/>
        <v>825.97781394866956</v>
      </c>
      <c r="H55" s="8">
        <f t="shared" si="10"/>
        <v>79268.504217722599</v>
      </c>
      <c r="I55" s="8">
        <f>SUM(H55:H114)</f>
        <v>1691028.9278336745</v>
      </c>
      <c r="J55" s="25">
        <f t="shared" si="2"/>
        <v>21.222354922331988</v>
      </c>
      <c r="K55" s="10">
        <f t="shared" si="11"/>
        <v>0.23445586162634424</v>
      </c>
      <c r="L55" s="10">
        <f t="shared" si="3"/>
        <v>4.5525410024532861E-3</v>
      </c>
      <c r="M55" s="3">
        <f t="shared" si="4"/>
        <v>181432.26244498717</v>
      </c>
      <c r="N55" s="2">
        <f>((B54+E54)*D54+(B55+E55)*D55+(B56+E56)*D56)/3/SUM(D4:D55)</f>
        <v>2.3879595121121056</v>
      </c>
      <c r="O55" s="11">
        <f>O4</f>
        <v>6.9275303587084586E-2</v>
      </c>
      <c r="P55" s="3">
        <f>M55*O4</f>
        <v>12568.775061368091</v>
      </c>
      <c r="Q55" s="10">
        <f>N55*O4</f>
        <v>0.16542662015523249</v>
      </c>
      <c r="R55" s="3">
        <f t="shared" si="5"/>
        <v>66155.383480223958</v>
      </c>
      <c r="S55" s="3">
        <f t="shared" si="6"/>
        <v>1204233.6587686893</v>
      </c>
      <c r="T55" s="26">
        <f t="shared" si="0"/>
        <v>15.113091027098767</v>
      </c>
      <c r="U55" s="27">
        <f t="shared" si="1"/>
        <v>6.1092638952332212</v>
      </c>
      <c r="V55" s="2"/>
      <c r="X55" s="2"/>
      <c r="Y55" s="2"/>
      <c r="AD55" s="2"/>
      <c r="AE55" s="2"/>
      <c r="AK55">
        <v>2000</v>
      </c>
      <c r="AL55">
        <v>51</v>
      </c>
      <c r="AM55">
        <v>4.0000000000000001E-3</v>
      </c>
      <c r="AN55">
        <v>3.9899999999999996E-3</v>
      </c>
      <c r="AO55">
        <v>0.5</v>
      </c>
      <c r="AP55">
        <v>95330</v>
      </c>
      <c r="AQ55">
        <v>380</v>
      </c>
      <c r="AR55">
        <v>95140</v>
      </c>
      <c r="AS55">
        <v>2716140</v>
      </c>
      <c r="AT55">
        <v>28.49</v>
      </c>
      <c r="AV55">
        <v>2000</v>
      </c>
      <c r="AW55">
        <v>51</v>
      </c>
      <c r="AX55">
        <v>2.3600000000000001E-3</v>
      </c>
      <c r="AY55">
        <v>2.3500000000000001E-3</v>
      </c>
      <c r="AZ55">
        <v>0.5</v>
      </c>
      <c r="BA55">
        <v>97206</v>
      </c>
      <c r="BB55">
        <v>229</v>
      </c>
      <c r="BC55">
        <v>97091</v>
      </c>
      <c r="BD55">
        <v>3146369</v>
      </c>
      <c r="BE55">
        <v>32.369999999999997</v>
      </c>
    </row>
    <row r="56" spans="1:57" x14ac:dyDescent="0.3">
      <c r="A56" s="42">
        <f>A4</f>
        <v>1950</v>
      </c>
      <c r="B56" s="42">
        <v>52</v>
      </c>
      <c r="C56" s="42">
        <v>1.2019999999999999E-2</v>
      </c>
      <c r="D56" s="43">
        <f t="shared" si="7"/>
        <v>1.1948191369867097E-2</v>
      </c>
      <c r="E56" s="45">
        <v>0.5</v>
      </c>
      <c r="F56" s="8">
        <f t="shared" si="8"/>
        <v>78855.515310748262</v>
      </c>
      <c r="G56" s="9">
        <f t="shared" si="9"/>
        <v>942.18078750230518</v>
      </c>
      <c r="H56" s="8">
        <f t="shared" si="10"/>
        <v>78384.424916997115</v>
      </c>
      <c r="I56" s="8">
        <f>SUM(H56:H114)</f>
        <v>1611760.4236159518</v>
      </c>
      <c r="J56" s="25">
        <f t="shared" si="2"/>
        <v>20.439412731810069</v>
      </c>
      <c r="K56" s="10">
        <f t="shared" si="11"/>
        <v>0.24640405299621135</v>
      </c>
      <c r="L56" s="10">
        <f t="shared" si="3"/>
        <v>4.6934105332611682E-3</v>
      </c>
      <c r="M56" s="3">
        <f t="shared" si="4"/>
        <v>200745.44530577012</v>
      </c>
      <c r="N56" s="2">
        <f>((B55+E55)*D55+(B56+E56)*D56+(B57+E57)*D57)/3/SUM(D4:D56)</f>
        <v>2.5584036482767458</v>
      </c>
      <c r="O56" s="11">
        <f>O4</f>
        <v>6.9275303587084586E-2</v>
      </c>
      <c r="P56" s="3">
        <f>M56*O4</f>
        <v>13906.70166728171</v>
      </c>
      <c r="Q56" s="10">
        <f>N56*O4</f>
        <v>0.17723418943267635</v>
      </c>
      <c r="R56" s="3">
        <f t="shared" si="5"/>
        <v>64492.024902686651</v>
      </c>
      <c r="S56" s="3">
        <f t="shared" si="6"/>
        <v>1138078.2752884652</v>
      </c>
      <c r="T56" s="26">
        <f t="shared" si="0"/>
        <v>14.432449915565277</v>
      </c>
      <c r="U56" s="27">
        <f t="shared" si="1"/>
        <v>6.0069628162447923</v>
      </c>
      <c r="V56" s="2"/>
      <c r="X56" s="2"/>
      <c r="Y56" s="2"/>
      <c r="AD56" s="2"/>
      <c r="AE56" s="2"/>
      <c r="AK56">
        <v>2000</v>
      </c>
      <c r="AL56">
        <v>52</v>
      </c>
      <c r="AM56">
        <v>3.9399999999999999E-3</v>
      </c>
      <c r="AN56">
        <v>3.9300000000000003E-3</v>
      </c>
      <c r="AO56">
        <v>0.5</v>
      </c>
      <c r="AP56">
        <v>94950</v>
      </c>
      <c r="AQ56">
        <v>373</v>
      </c>
      <c r="AR56">
        <v>94763</v>
      </c>
      <c r="AS56">
        <v>2621000</v>
      </c>
      <c r="AT56">
        <v>27.6</v>
      </c>
      <c r="AV56">
        <v>2000</v>
      </c>
      <c r="AW56">
        <v>52</v>
      </c>
      <c r="AX56">
        <v>2.63E-3</v>
      </c>
      <c r="AY56">
        <v>2.63E-3</v>
      </c>
      <c r="AZ56">
        <v>0.5</v>
      </c>
      <c r="BA56">
        <v>96977</v>
      </c>
      <c r="BB56">
        <v>255</v>
      </c>
      <c r="BC56">
        <v>96850</v>
      </c>
      <c r="BD56">
        <v>3049277</v>
      </c>
      <c r="BE56">
        <v>31.44</v>
      </c>
    </row>
    <row r="57" spans="1:57" x14ac:dyDescent="0.3">
      <c r="A57" s="42">
        <f>A4</f>
        <v>1950</v>
      </c>
      <c r="B57" s="42">
        <v>53</v>
      </c>
      <c r="C57" s="42">
        <v>1.374E-2</v>
      </c>
      <c r="D57" s="43">
        <f t="shared" si="7"/>
        <v>1.3646250260708931E-2</v>
      </c>
      <c r="E57" s="45">
        <v>0.5</v>
      </c>
      <c r="F57" s="8">
        <f t="shared" si="8"/>
        <v>77913.334523245954</v>
      </c>
      <c r="G57" s="9">
        <f t="shared" si="9"/>
        <v>1063.2248615505473</v>
      </c>
      <c r="H57" s="8">
        <f t="shared" si="10"/>
        <v>77381.722092470678</v>
      </c>
      <c r="I57" s="8">
        <f>SUM(H57:H114)</f>
        <v>1533375.9986989547</v>
      </c>
      <c r="J57" s="25">
        <f t="shared" si="2"/>
        <v>19.680533609320264</v>
      </c>
      <c r="K57" s="10">
        <f t="shared" si="11"/>
        <v>0.2600503032569203</v>
      </c>
      <c r="L57" s="10">
        <f t="shared" si="3"/>
        <v>4.8607533319050527E-3</v>
      </c>
      <c r="M57" s="3">
        <f t="shared" si="4"/>
        <v>218736.64202866316</v>
      </c>
      <c r="N57" s="2">
        <f>((B56+E56)*D56+(B57+E57)*D57+(B58+E58)*D58)/3/SUM(D4:D57)</f>
        <v>2.7620389618742438</v>
      </c>
      <c r="O57" s="11">
        <f>O4</f>
        <v>6.9275303587084586E-2</v>
      </c>
      <c r="P57" s="3">
        <f>M57*O4</f>
        <v>15153.047282155087</v>
      </c>
      <c r="Q57" s="10">
        <f>N57*O4</f>
        <v>0.19134108760319418</v>
      </c>
      <c r="R57" s="3">
        <f t="shared" si="5"/>
        <v>62575.419226689213</v>
      </c>
      <c r="S57" s="3">
        <f t="shared" si="6"/>
        <v>1073586.2503857785</v>
      </c>
      <c r="T57" s="26">
        <f t="shared" si="0"/>
        <v>13.779236339390236</v>
      </c>
      <c r="U57" s="27">
        <f t="shared" si="1"/>
        <v>5.9012972699300281</v>
      </c>
      <c r="V57" s="2"/>
      <c r="X57" s="2"/>
      <c r="Y57" s="2"/>
      <c r="AD57" s="2"/>
      <c r="AE57" s="2"/>
      <c r="AK57">
        <v>2000</v>
      </c>
      <c r="AL57">
        <v>53</v>
      </c>
      <c r="AM57">
        <v>4.2500000000000003E-3</v>
      </c>
      <c r="AN57">
        <v>4.2399999999999998E-3</v>
      </c>
      <c r="AO57">
        <v>0.5</v>
      </c>
      <c r="AP57">
        <v>94576</v>
      </c>
      <c r="AQ57">
        <v>401</v>
      </c>
      <c r="AR57">
        <v>94376</v>
      </c>
      <c r="AS57">
        <v>2526237</v>
      </c>
      <c r="AT57">
        <v>26.71</v>
      </c>
      <c r="AV57">
        <v>2000</v>
      </c>
      <c r="AW57">
        <v>53</v>
      </c>
      <c r="AX57">
        <v>2.8400000000000001E-3</v>
      </c>
      <c r="AY57">
        <v>2.8300000000000001E-3</v>
      </c>
      <c r="AZ57">
        <v>0.5</v>
      </c>
      <c r="BA57">
        <v>96722</v>
      </c>
      <c r="BB57">
        <v>274</v>
      </c>
      <c r="BC57">
        <v>96585</v>
      </c>
      <c r="BD57">
        <v>2952427</v>
      </c>
      <c r="BE57">
        <v>30.52</v>
      </c>
    </row>
    <row r="58" spans="1:57" x14ac:dyDescent="0.3">
      <c r="A58" s="42">
        <f>A4</f>
        <v>1950</v>
      </c>
      <c r="B58" s="42">
        <v>54</v>
      </c>
      <c r="C58" s="42">
        <v>1.474E-2</v>
      </c>
      <c r="D58" s="43">
        <f t="shared" si="7"/>
        <v>1.4632160973624386E-2</v>
      </c>
      <c r="E58" s="45">
        <v>0.5</v>
      </c>
      <c r="F58" s="8">
        <f t="shared" si="8"/>
        <v>76850.109661695402</v>
      </c>
      <c r="G58" s="9">
        <f t="shared" si="9"/>
        <v>1124.4831754106137</v>
      </c>
      <c r="H58" s="8">
        <f t="shared" si="10"/>
        <v>76287.868073990088</v>
      </c>
      <c r="I58" s="8">
        <f>SUM(H58:H114)</f>
        <v>1455994.2766064841</v>
      </c>
      <c r="J58" s="25">
        <f t="shared" si="2"/>
        <v>18.945897188904066</v>
      </c>
      <c r="K58" s="10">
        <f t="shared" si="11"/>
        <v>0.27468246423054471</v>
      </c>
      <c r="L58" s="10">
        <f t="shared" si="3"/>
        <v>5.0400452152393523E-3</v>
      </c>
      <c r="M58" s="3">
        <f t="shared" si="4"/>
        <v>223109.73957347957</v>
      </c>
      <c r="N58" s="2">
        <f>((B57+E57)*D57+(B58+E58)*D58+(B59+E59)*D59)/3/SUM(D4:D58)</f>
        <v>2.9591911456041862</v>
      </c>
      <c r="O58" s="11">
        <f>O4</f>
        <v>6.9275303587084586E-2</v>
      </c>
      <c r="P58" s="3">
        <f>M58*O4</f>
        <v>15455.994942188177</v>
      </c>
      <c r="Q58" s="10">
        <f>N58*O4</f>
        <v>0.20499886498394262</v>
      </c>
      <c r="R58" s="3">
        <f t="shared" si="5"/>
        <v>60648.941706777368</v>
      </c>
      <c r="S58" s="3">
        <f t="shared" si="6"/>
        <v>1011010.8311590893</v>
      </c>
      <c r="T58" s="26">
        <f t="shared" si="0"/>
        <v>13.155619889284427</v>
      </c>
      <c r="U58" s="27">
        <f t="shared" si="1"/>
        <v>5.790277299619639</v>
      </c>
      <c r="V58" s="2"/>
      <c r="X58" s="2"/>
      <c r="Y58" s="2"/>
      <c r="AD58" s="2"/>
      <c r="AE58" s="2"/>
      <c r="AK58">
        <v>2000</v>
      </c>
      <c r="AL58">
        <v>54</v>
      </c>
      <c r="AM58">
        <v>5.0499999999999998E-3</v>
      </c>
      <c r="AN58">
        <v>5.0299999999999997E-3</v>
      </c>
      <c r="AO58">
        <v>0.5</v>
      </c>
      <c r="AP58">
        <v>94176</v>
      </c>
      <c r="AQ58">
        <v>474</v>
      </c>
      <c r="AR58">
        <v>93939</v>
      </c>
      <c r="AS58">
        <v>2431861</v>
      </c>
      <c r="AT58">
        <v>25.82</v>
      </c>
      <c r="AV58">
        <v>2000</v>
      </c>
      <c r="AW58">
        <v>54</v>
      </c>
      <c r="AX58">
        <v>3.3600000000000001E-3</v>
      </c>
      <c r="AY58">
        <v>3.3500000000000001E-3</v>
      </c>
      <c r="AZ58">
        <v>0.5</v>
      </c>
      <c r="BA58">
        <v>96449</v>
      </c>
      <c r="BB58">
        <v>323</v>
      </c>
      <c r="BC58">
        <v>96287</v>
      </c>
      <c r="BD58">
        <v>2855842</v>
      </c>
      <c r="BE58">
        <v>29.61</v>
      </c>
    </row>
    <row r="59" spans="1:57" x14ac:dyDescent="0.3">
      <c r="A59" s="42">
        <f>A4</f>
        <v>1950</v>
      </c>
      <c r="B59" s="42">
        <v>55</v>
      </c>
      <c r="C59" s="42">
        <v>1.6549999999999999E-2</v>
      </c>
      <c r="D59" s="43">
        <f t="shared" si="7"/>
        <v>1.641417272073591E-2</v>
      </c>
      <c r="E59" s="45">
        <v>0.5</v>
      </c>
      <c r="F59" s="8">
        <f t="shared" si="8"/>
        <v>75725.626486284789</v>
      </c>
      <c r="G59" s="9">
        <f t="shared" si="9"/>
        <v>1242.9735125318125</v>
      </c>
      <c r="H59" s="8">
        <f t="shared" si="10"/>
        <v>75104.139730018884</v>
      </c>
      <c r="I59" s="8">
        <f>SUM(H59:H114)</f>
        <v>1379706.408532494</v>
      </c>
      <c r="J59" s="25">
        <f t="shared" si="2"/>
        <v>18.219808439384551</v>
      </c>
      <c r="K59" s="10">
        <f t="shared" si="11"/>
        <v>0.29109663695128063</v>
      </c>
      <c r="L59" s="10">
        <f t="shared" si="3"/>
        <v>5.2449844495726242E-3</v>
      </c>
      <c r="M59" s="3">
        <f t="shared" si="4"/>
        <v>236983.25981368608</v>
      </c>
      <c r="N59" s="2">
        <f>((B58+E58)*D58+(B59+E59)*D59+(B60+E60)*D60)/3/SUM(D4:D59)</f>
        <v>3.0914322063242716</v>
      </c>
      <c r="O59" s="11">
        <f>O4</f>
        <v>6.9275303587084586E-2</v>
      </c>
      <c r="P59" s="3">
        <f>M59*O4</f>
        <v>16417.087268650044</v>
      </c>
      <c r="Q59" s="10">
        <f>N59*O4</f>
        <v>0.21415990461200463</v>
      </c>
      <c r="R59" s="3">
        <f t="shared" si="5"/>
        <v>59019.844329471372</v>
      </c>
      <c r="S59" s="3">
        <f t="shared" si="6"/>
        <v>950361.88945231203</v>
      </c>
      <c r="T59" s="26">
        <f t="shared" si="0"/>
        <v>12.55006968644147</v>
      </c>
      <c r="U59" s="27">
        <f t="shared" si="1"/>
        <v>5.6697387529430809</v>
      </c>
      <c r="V59" s="2"/>
      <c r="X59" s="2"/>
      <c r="Y59" s="2"/>
      <c r="AD59" s="2"/>
      <c r="AE59" s="2"/>
      <c r="AK59">
        <v>2000</v>
      </c>
      <c r="AL59">
        <v>55</v>
      </c>
      <c r="AM59">
        <v>5.0699999999999999E-3</v>
      </c>
      <c r="AN59">
        <v>5.0499999999999998E-3</v>
      </c>
      <c r="AO59">
        <v>0.5</v>
      </c>
      <c r="AP59">
        <v>93702</v>
      </c>
      <c r="AQ59">
        <v>473</v>
      </c>
      <c r="AR59">
        <v>93465</v>
      </c>
      <c r="AS59">
        <v>2337923</v>
      </c>
      <c r="AT59">
        <v>24.95</v>
      </c>
      <c r="AV59">
        <v>2000</v>
      </c>
      <c r="AW59">
        <v>55</v>
      </c>
      <c r="AX59">
        <v>3.4499999999999999E-3</v>
      </c>
      <c r="AY59">
        <v>3.4399999999999999E-3</v>
      </c>
      <c r="AZ59">
        <v>0.5</v>
      </c>
      <c r="BA59">
        <v>96125</v>
      </c>
      <c r="BB59">
        <v>331</v>
      </c>
      <c r="BC59">
        <v>95960</v>
      </c>
      <c r="BD59">
        <v>2759555</v>
      </c>
      <c r="BE59">
        <v>28.71</v>
      </c>
    </row>
    <row r="60" spans="1:57" x14ac:dyDescent="0.3">
      <c r="A60" s="42">
        <f>A4</f>
        <v>1950</v>
      </c>
      <c r="B60" s="42">
        <v>56</v>
      </c>
      <c r="C60" s="42">
        <v>1.77E-2</v>
      </c>
      <c r="D60" s="43">
        <f t="shared" si="7"/>
        <v>1.7544729147048618E-2</v>
      </c>
      <c r="E60" s="45">
        <v>0.5</v>
      </c>
      <c r="F60" s="8">
        <f t="shared" si="8"/>
        <v>74482.652973752978</v>
      </c>
      <c r="G60" s="9">
        <f t="shared" si="9"/>
        <v>1306.7779725781113</v>
      </c>
      <c r="H60" s="8">
        <f t="shared" si="10"/>
        <v>73829.263987463928</v>
      </c>
      <c r="I60" s="8">
        <f>SUM(H60:H114)</f>
        <v>1304602.268802475</v>
      </c>
      <c r="J60" s="25">
        <f t="shared" si="2"/>
        <v>17.515518267887224</v>
      </c>
      <c r="K60" s="10">
        <f t="shared" si="11"/>
        <v>0.30864136609832926</v>
      </c>
      <c r="L60" s="10">
        <f t="shared" si="3"/>
        <v>5.4626790459881289E-3</v>
      </c>
      <c r="M60" s="3">
        <f t="shared" si="4"/>
        <v>239219.24784100725</v>
      </c>
      <c r="N60" s="2">
        <f>((B59+E59)*D59+(B60+E60)*D60+(B61+E61)*D61)/3/SUM(D4:D60)</f>
        <v>3.1677701674890253</v>
      </c>
      <c r="O60" s="11">
        <f>O4</f>
        <v>6.9275303587084586E-2</v>
      </c>
      <c r="P60" s="3">
        <f>M60*O4</f>
        <v>16571.986018059804</v>
      </c>
      <c r="Q60" s="10">
        <f>N60*O4</f>
        <v>0.21944824004691202</v>
      </c>
      <c r="R60" s="3">
        <f t="shared" si="5"/>
        <v>57627.561941456108</v>
      </c>
      <c r="S60" s="3">
        <f t="shared" si="6"/>
        <v>891342.04512284067</v>
      </c>
      <c r="T60" s="26">
        <f t="shared" si="0"/>
        <v>11.96710924672543</v>
      </c>
      <c r="U60" s="27">
        <f t="shared" si="1"/>
        <v>5.5484090211617936</v>
      </c>
      <c r="V60" s="2"/>
      <c r="X60" s="2"/>
      <c r="Y60" s="2"/>
      <c r="AD60" s="2"/>
      <c r="AE60" s="2"/>
      <c r="AK60">
        <v>2000</v>
      </c>
      <c r="AL60">
        <v>56</v>
      </c>
      <c r="AM60">
        <v>5.8799999999999998E-3</v>
      </c>
      <c r="AN60">
        <v>5.8700000000000002E-3</v>
      </c>
      <c r="AO60">
        <v>0.5</v>
      </c>
      <c r="AP60">
        <v>93228</v>
      </c>
      <c r="AQ60">
        <v>547</v>
      </c>
      <c r="AR60">
        <v>92955</v>
      </c>
      <c r="AS60">
        <v>2244458</v>
      </c>
      <c r="AT60">
        <v>24.07</v>
      </c>
      <c r="AV60">
        <v>2000</v>
      </c>
      <c r="AW60">
        <v>56</v>
      </c>
      <c r="AX60">
        <v>4.5700000000000003E-3</v>
      </c>
      <c r="AY60">
        <v>4.5599999999999998E-3</v>
      </c>
      <c r="AZ60">
        <v>0.5</v>
      </c>
      <c r="BA60">
        <v>95794</v>
      </c>
      <c r="BB60">
        <v>437</v>
      </c>
      <c r="BC60">
        <v>95576</v>
      </c>
      <c r="BD60">
        <v>2663595</v>
      </c>
      <c r="BE60">
        <v>27.81</v>
      </c>
    </row>
    <row r="61" spans="1:57" x14ac:dyDescent="0.3">
      <c r="A61" s="42">
        <f>A4</f>
        <v>1950</v>
      </c>
      <c r="B61" s="42">
        <v>57</v>
      </c>
      <c r="C61" s="42">
        <v>1.8089999999999998E-2</v>
      </c>
      <c r="D61" s="43">
        <f t="shared" si="7"/>
        <v>1.7927842663112148E-2</v>
      </c>
      <c r="E61" s="45">
        <v>0.5</v>
      </c>
      <c r="F61" s="8">
        <f t="shared" si="8"/>
        <v>73175.875001174863</v>
      </c>
      <c r="G61" s="9">
        <f t="shared" si="9"/>
        <v>1311.8855737566244</v>
      </c>
      <c r="H61" s="8">
        <f t="shared" si="10"/>
        <v>72519.932214296554</v>
      </c>
      <c r="I61" s="8">
        <f>SUM(H61:H114)</f>
        <v>1230773.0048150108</v>
      </c>
      <c r="J61" s="25">
        <f t="shared" si="2"/>
        <v>16.819382136465745</v>
      </c>
      <c r="K61" s="10">
        <f t="shared" si="11"/>
        <v>0.32656920876144141</v>
      </c>
      <c r="L61" s="10">
        <f t="shared" si="3"/>
        <v>5.6794645001989807E-3</v>
      </c>
      <c r="M61" s="3">
        <f t="shared" si="4"/>
        <v>230987.54710248866</v>
      </c>
      <c r="N61" s="2">
        <f>((B60+E60)*D60+(B61+E61)*D61+(B62+E62)*D62)/3/SUM(D4:D61)</f>
        <v>3.256956977335248</v>
      </c>
      <c r="O61" s="11">
        <f>O4</f>
        <v>6.9275303587084586E-2</v>
      </c>
      <c r="P61" s="3">
        <f>M61*O4</f>
        <v>16001.732450360903</v>
      </c>
      <c r="Q61" s="10">
        <f>N61*O4</f>
        <v>0.22562668337497269</v>
      </c>
      <c r="R61" s="3">
        <f t="shared" si="5"/>
        <v>56157.500430206979</v>
      </c>
      <c r="S61" s="3">
        <f t="shared" si="6"/>
        <v>833714.48318138462</v>
      </c>
      <c r="T61" s="26">
        <f t="shared" si="0"/>
        <v>11.393297082788543</v>
      </c>
      <c r="U61" s="27">
        <f t="shared" si="1"/>
        <v>5.4260850536772018</v>
      </c>
      <c r="V61" s="2"/>
      <c r="X61" s="2"/>
      <c r="Y61" s="2"/>
      <c r="AD61" s="2"/>
      <c r="AE61" s="2"/>
      <c r="AK61">
        <v>2000</v>
      </c>
      <c r="AL61">
        <v>57</v>
      </c>
      <c r="AM61">
        <v>6.0899999999999999E-3</v>
      </c>
      <c r="AN61">
        <v>6.0699999999999999E-3</v>
      </c>
      <c r="AO61">
        <v>0.5</v>
      </c>
      <c r="AP61">
        <v>92681</v>
      </c>
      <c r="AQ61">
        <v>563</v>
      </c>
      <c r="AR61">
        <v>92400</v>
      </c>
      <c r="AS61">
        <v>2151503</v>
      </c>
      <c r="AT61">
        <v>23.21</v>
      </c>
      <c r="AV61">
        <v>2000</v>
      </c>
      <c r="AW61">
        <v>57</v>
      </c>
      <c r="AX61">
        <v>4.7299999999999998E-3</v>
      </c>
      <c r="AY61">
        <v>4.7200000000000002E-3</v>
      </c>
      <c r="AZ61">
        <v>0.5</v>
      </c>
      <c r="BA61">
        <v>95357</v>
      </c>
      <c r="BB61">
        <v>450</v>
      </c>
      <c r="BC61">
        <v>95132</v>
      </c>
      <c r="BD61">
        <v>2568020</v>
      </c>
      <c r="BE61">
        <v>26.93</v>
      </c>
    </row>
    <row r="62" spans="1:57" x14ac:dyDescent="0.3">
      <c r="A62" s="42">
        <f>A4</f>
        <v>1950</v>
      </c>
      <c r="B62" s="42">
        <v>58</v>
      </c>
      <c r="C62" s="42">
        <v>2.018E-2</v>
      </c>
      <c r="D62" s="43">
        <f t="shared" si="7"/>
        <v>1.9978417764753637E-2</v>
      </c>
      <c r="E62" s="45">
        <v>0.5</v>
      </c>
      <c r="F62" s="8">
        <f t="shared" si="8"/>
        <v>71863.989427418244</v>
      </c>
      <c r="G62" s="9">
        <f t="shared" si="9"/>
        <v>1435.7288030228003</v>
      </c>
      <c r="H62" s="8">
        <f t="shared" si="10"/>
        <v>71146.125025906847</v>
      </c>
      <c r="I62" s="8">
        <f>SUM(H62:H114)</f>
        <v>1158253.0726007144</v>
      </c>
      <c r="J62" s="25">
        <f t="shared" si="2"/>
        <v>16.117294375516625</v>
      </c>
      <c r="K62" s="10">
        <f t="shared" si="11"/>
        <v>0.34654762652619503</v>
      </c>
      <c r="L62" s="10">
        <f t="shared" si="3"/>
        <v>5.9238910517298293E-3</v>
      </c>
      <c r="M62" s="3">
        <f t="shared" si="4"/>
        <v>242362.4591481227</v>
      </c>
      <c r="N62" s="2">
        <f>((B61+E61)*D61+(B62+E62)*D62+(B63+E63)*D63)/3/SUM(D4:D62)</f>
        <v>3.3639018446328031</v>
      </c>
      <c r="O62" s="11">
        <f>O4</f>
        <v>6.9275303587084586E-2</v>
      </c>
      <c r="P62" s="3">
        <f>M62*O4</f>
        <v>16789.732935598586</v>
      </c>
      <c r="Q62" s="10">
        <f>N62*O4</f>
        <v>0.23303532152409129</v>
      </c>
      <c r="R62" s="3">
        <f t="shared" si="5"/>
        <v>54566.564905301449</v>
      </c>
      <c r="S62" s="3">
        <f t="shared" si="6"/>
        <v>777556.98275117762</v>
      </c>
      <c r="T62" s="26">
        <f t="shared" si="0"/>
        <v>10.819841605599988</v>
      </c>
      <c r="U62" s="27">
        <f t="shared" si="1"/>
        <v>5.2974527699166369</v>
      </c>
      <c r="V62" s="2"/>
      <c r="X62" s="2"/>
      <c r="Y62" s="2"/>
      <c r="AD62" s="2"/>
      <c r="AE62" s="2"/>
      <c r="AK62">
        <v>2000</v>
      </c>
      <c r="AL62">
        <v>58</v>
      </c>
      <c r="AM62">
        <v>7.3099999999999997E-3</v>
      </c>
      <c r="AN62">
        <v>7.2899999999999996E-3</v>
      </c>
      <c r="AO62">
        <v>0.5</v>
      </c>
      <c r="AP62">
        <v>92118</v>
      </c>
      <c r="AQ62">
        <v>671</v>
      </c>
      <c r="AR62">
        <v>91783</v>
      </c>
      <c r="AS62">
        <v>2059103</v>
      </c>
      <c r="AT62">
        <v>22.35</v>
      </c>
      <c r="AV62">
        <v>2000</v>
      </c>
      <c r="AW62">
        <v>58</v>
      </c>
      <c r="AX62">
        <v>5.1799999999999997E-3</v>
      </c>
      <c r="AY62">
        <v>5.1700000000000001E-3</v>
      </c>
      <c r="AZ62">
        <v>0.5</v>
      </c>
      <c r="BA62">
        <v>94908</v>
      </c>
      <c r="BB62">
        <v>491</v>
      </c>
      <c r="BC62">
        <v>94662</v>
      </c>
      <c r="BD62">
        <v>2472887</v>
      </c>
      <c r="BE62">
        <v>26.06</v>
      </c>
    </row>
    <row r="63" spans="1:57" x14ac:dyDescent="0.3">
      <c r="A63" s="42">
        <f>A4</f>
        <v>1950</v>
      </c>
      <c r="B63" s="42">
        <v>59</v>
      </c>
      <c r="C63" s="42">
        <v>2.205E-2</v>
      </c>
      <c r="D63" s="43">
        <f t="shared" si="7"/>
        <v>2.1809549714398753E-2</v>
      </c>
      <c r="E63" s="45">
        <v>0.5</v>
      </c>
      <c r="F63" s="8">
        <f t="shared" si="8"/>
        <v>70428.260624395451</v>
      </c>
      <c r="G63" s="9">
        <f t="shared" si="9"/>
        <v>1536.0086513863848</v>
      </c>
      <c r="H63" s="8">
        <f t="shared" si="10"/>
        <v>69660.256298702254</v>
      </c>
      <c r="I63" s="8">
        <f>SUM(H63:H114)</f>
        <v>1087106.9475748078</v>
      </c>
      <c r="J63" s="25">
        <f t="shared" si="2"/>
        <v>15.435663722727917</v>
      </c>
      <c r="K63" s="10">
        <f t="shared" si="11"/>
        <v>0.36835717624059378</v>
      </c>
      <c r="L63" s="10">
        <f t="shared" si="3"/>
        <v>6.190876911606618E-3</v>
      </c>
      <c r="M63" s="3">
        <f t="shared" si="4"/>
        <v>248108.41393190765</v>
      </c>
      <c r="N63" s="2">
        <f>((B62+E62)*D62+(B63+E63)*D63+(B64+E64)*D64)/3/SUM(D4:D63)</f>
        <v>3.6269291709724301</v>
      </c>
      <c r="O63" s="11">
        <f>O4</f>
        <v>6.9275303587084586E-2</v>
      </c>
      <c r="P63" s="3">
        <f>M63*O4</f>
        <v>17187.78569764295</v>
      </c>
      <c r="Q63" s="10">
        <f>N63*O4</f>
        <v>0.25125661940796812</v>
      </c>
      <c r="R63" s="3">
        <f t="shared" si="5"/>
        <v>52157.655793997706</v>
      </c>
      <c r="S63" s="3">
        <f t="shared" si="6"/>
        <v>722990.41784587619</v>
      </c>
      <c r="T63" s="26">
        <f t="shared" si="0"/>
        <v>10.265629328852707</v>
      </c>
      <c r="U63" s="27">
        <f t="shared" si="1"/>
        <v>5.1700343938752091</v>
      </c>
      <c r="V63" s="2"/>
      <c r="X63" s="2"/>
      <c r="Y63" s="2"/>
      <c r="AD63" s="2"/>
      <c r="AE63" s="2"/>
      <c r="AK63">
        <v>2000</v>
      </c>
      <c r="AL63">
        <v>59</v>
      </c>
      <c r="AM63">
        <v>7.5700000000000003E-3</v>
      </c>
      <c r="AN63">
        <v>7.5399999999999998E-3</v>
      </c>
      <c r="AO63">
        <v>0.5</v>
      </c>
      <c r="AP63">
        <v>91447</v>
      </c>
      <c r="AQ63">
        <v>689</v>
      </c>
      <c r="AR63">
        <v>91102</v>
      </c>
      <c r="AS63">
        <v>1967321</v>
      </c>
      <c r="AT63">
        <v>21.51</v>
      </c>
      <c r="AV63">
        <v>2000</v>
      </c>
      <c r="AW63">
        <v>59</v>
      </c>
      <c r="AX63">
        <v>4.79E-3</v>
      </c>
      <c r="AY63">
        <v>4.7800000000000004E-3</v>
      </c>
      <c r="AZ63">
        <v>0.5</v>
      </c>
      <c r="BA63">
        <v>94417</v>
      </c>
      <c r="BB63">
        <v>451</v>
      </c>
      <c r="BC63">
        <v>94191</v>
      </c>
      <c r="BD63">
        <v>2378225</v>
      </c>
      <c r="BE63">
        <v>25.19</v>
      </c>
    </row>
    <row r="64" spans="1:57" x14ac:dyDescent="0.3">
      <c r="A64" s="42">
        <f>A4</f>
        <v>1950</v>
      </c>
      <c r="B64" s="42">
        <v>60</v>
      </c>
      <c r="C64" s="42">
        <v>2.581E-2</v>
      </c>
      <c r="D64" s="43">
        <f t="shared" si="7"/>
        <v>2.5481165558467973E-2</v>
      </c>
      <c r="E64" s="45">
        <v>0.5</v>
      </c>
      <c r="F64" s="8">
        <f t="shared" si="8"/>
        <v>68892.251973009072</v>
      </c>
      <c r="G64" s="9">
        <f t="shared" si="9"/>
        <v>1755.4548782199361</v>
      </c>
      <c r="H64" s="8">
        <f t="shared" si="10"/>
        <v>68014.524533899108</v>
      </c>
      <c r="I64" s="8">
        <f>SUM(H64:H114)</f>
        <v>1017446.6912761059</v>
      </c>
      <c r="J64" s="25">
        <f t="shared" si="2"/>
        <v>14.768666463025856</v>
      </c>
      <c r="K64" s="10">
        <f t="shared" si="11"/>
        <v>0.39383834179906174</v>
      </c>
      <c r="L64" s="10">
        <f t="shared" si="3"/>
        <v>6.5097246578357309E-3</v>
      </c>
      <c r="M64" s="3">
        <f t="shared" si="4"/>
        <v>269666.53283974179</v>
      </c>
      <c r="N64" s="2">
        <f>((B63+E63)*D63+(B64+E64)*D64+(B65+E65)*D65)/3/SUM(D4:D64)</f>
        <v>3.8237024602450531</v>
      </c>
      <c r="O64" s="11">
        <f>O4</f>
        <v>6.9275303587084586E-2</v>
      </c>
      <c r="P64" s="3">
        <f>M64*O4</f>
        <v>18681.230929749629</v>
      </c>
      <c r="Q64" s="10">
        <f>N64*O4</f>
        <v>0.26488814876015826</v>
      </c>
      <c r="R64" s="3">
        <f t="shared" si="5"/>
        <v>49998.283041312214</v>
      </c>
      <c r="S64" s="3">
        <f t="shared" si="6"/>
        <v>670832.7620518785</v>
      </c>
      <c r="T64" s="26">
        <f t="shared" si="0"/>
        <v>9.7374195622854725</v>
      </c>
      <c r="U64" s="27">
        <f t="shared" si="1"/>
        <v>5.0312469007403831</v>
      </c>
      <c r="V64" s="2"/>
      <c r="X64" s="2"/>
      <c r="Y64" s="2"/>
      <c r="AD64" s="2"/>
      <c r="AE64" s="2"/>
      <c r="AK64">
        <v>2000</v>
      </c>
      <c r="AL64">
        <v>60</v>
      </c>
      <c r="AM64">
        <v>8.8299999999999993E-3</v>
      </c>
      <c r="AN64">
        <v>8.7899999999999992E-3</v>
      </c>
      <c r="AO64">
        <v>0.5</v>
      </c>
      <c r="AP64">
        <v>90758</v>
      </c>
      <c r="AQ64">
        <v>798</v>
      </c>
      <c r="AR64">
        <v>90359</v>
      </c>
      <c r="AS64">
        <v>1876218</v>
      </c>
      <c r="AT64">
        <v>20.67</v>
      </c>
      <c r="AV64">
        <v>2000</v>
      </c>
      <c r="AW64">
        <v>60</v>
      </c>
      <c r="AX64">
        <v>5.8300000000000001E-3</v>
      </c>
      <c r="AY64">
        <v>5.8100000000000001E-3</v>
      </c>
      <c r="AZ64">
        <v>0.5</v>
      </c>
      <c r="BA64">
        <v>93966</v>
      </c>
      <c r="BB64">
        <v>546</v>
      </c>
      <c r="BC64">
        <v>93692</v>
      </c>
      <c r="BD64">
        <v>2284034</v>
      </c>
      <c r="BE64">
        <v>24.31</v>
      </c>
    </row>
    <row r="65" spans="1:57" x14ac:dyDescent="0.3">
      <c r="A65" s="42">
        <f>A4</f>
        <v>1950</v>
      </c>
      <c r="B65" s="42">
        <v>61</v>
      </c>
      <c r="C65" s="42">
        <v>2.767E-2</v>
      </c>
      <c r="D65" s="43">
        <f t="shared" si="7"/>
        <v>2.7292409514368707E-2</v>
      </c>
      <c r="E65" s="45">
        <v>0.5</v>
      </c>
      <c r="F65" s="8">
        <f t="shared" si="8"/>
        <v>67136.79709478913</v>
      </c>
      <c r="G65" s="9">
        <f t="shared" si="9"/>
        <v>1832.3249597940642</v>
      </c>
      <c r="H65" s="8">
        <f t="shared" si="10"/>
        <v>66220.6346148921</v>
      </c>
      <c r="I65" s="8">
        <f>SUM(H65:H114)</f>
        <v>949432.1667422069</v>
      </c>
      <c r="J65" s="25">
        <f t="shared" si="2"/>
        <v>14.141755457915608</v>
      </c>
      <c r="K65" s="10">
        <f t="shared" si="11"/>
        <v>0.42113075131343047</v>
      </c>
      <c r="L65" s="10">
        <f t="shared" si="3"/>
        <v>6.8476544929013082E-3</v>
      </c>
      <c r="M65" s="3">
        <f t="shared" si="4"/>
        <v>267584.3183521544</v>
      </c>
      <c r="N65" s="2">
        <f>((B64+E64)*D64+(B65+E65)*D65+(B66+E66)*D66)/3/SUM(D4:D65)</f>
        <v>3.9782714975582305</v>
      </c>
      <c r="O65" s="11">
        <f>O4</f>
        <v>6.9275303587084586E-2</v>
      </c>
      <c r="P65" s="3">
        <f>M65*O4</f>
        <v>18536.984888988587</v>
      </c>
      <c r="Q65" s="10">
        <f>N65*O4</f>
        <v>0.27559596574519207</v>
      </c>
      <c r="R65" s="3">
        <f t="shared" si="5"/>
        <v>47970.494865941415</v>
      </c>
      <c r="S65" s="3">
        <f t="shared" si="6"/>
        <v>620834.47901056625</v>
      </c>
      <c r="T65" s="26">
        <f t="shared" si="0"/>
        <v>9.2473055891245775</v>
      </c>
      <c r="U65" s="27">
        <f t="shared" si="1"/>
        <v>4.8944498687910301</v>
      </c>
      <c r="V65" s="2"/>
      <c r="X65" s="2"/>
      <c r="Y65" s="2"/>
      <c r="AD65" s="2"/>
      <c r="AE65" s="2"/>
      <c r="AK65">
        <v>2000</v>
      </c>
      <c r="AL65">
        <v>61</v>
      </c>
      <c r="AM65">
        <v>9.9500000000000005E-3</v>
      </c>
      <c r="AN65">
        <v>9.9000000000000008E-3</v>
      </c>
      <c r="AO65">
        <v>0.5</v>
      </c>
      <c r="AP65">
        <v>89960</v>
      </c>
      <c r="AQ65">
        <v>891</v>
      </c>
      <c r="AR65">
        <v>89515</v>
      </c>
      <c r="AS65">
        <v>1785859</v>
      </c>
      <c r="AT65">
        <v>19.850000000000001</v>
      </c>
      <c r="AV65">
        <v>2000</v>
      </c>
      <c r="AW65">
        <v>61</v>
      </c>
      <c r="AX65">
        <v>6.0800000000000003E-3</v>
      </c>
      <c r="AY65">
        <v>6.0600000000000003E-3</v>
      </c>
      <c r="AZ65">
        <v>0.5</v>
      </c>
      <c r="BA65">
        <v>93419</v>
      </c>
      <c r="BB65">
        <v>566</v>
      </c>
      <c r="BC65">
        <v>93136</v>
      </c>
      <c r="BD65">
        <v>2190341</v>
      </c>
      <c r="BE65">
        <v>23.45</v>
      </c>
    </row>
    <row r="66" spans="1:57" x14ac:dyDescent="0.3">
      <c r="A66" s="42">
        <f>A4</f>
        <v>1950</v>
      </c>
      <c r="B66" s="42">
        <v>62</v>
      </c>
      <c r="C66" s="42">
        <v>2.9319999999999999E-2</v>
      </c>
      <c r="D66" s="43">
        <f t="shared" si="7"/>
        <v>2.8896379082648378E-2</v>
      </c>
      <c r="E66" s="45">
        <v>0.5</v>
      </c>
      <c r="F66" s="8">
        <f t="shared" si="8"/>
        <v>65304.472134995063</v>
      </c>
      <c r="G66" s="9">
        <f t="shared" si="9"/>
        <v>1887.0627826050652</v>
      </c>
      <c r="H66" s="8">
        <f t="shared" si="10"/>
        <v>64360.940743692532</v>
      </c>
      <c r="I66" s="8">
        <f>SUM(H66:H114)</f>
        <v>883211.53212731483</v>
      </c>
      <c r="J66" s="25">
        <f t="shared" si="2"/>
        <v>13.524518356132971</v>
      </c>
      <c r="K66" s="10">
        <f t="shared" si="11"/>
        <v>0.45002713039607883</v>
      </c>
      <c r="L66" s="10">
        <f t="shared" si="3"/>
        <v>7.2004340863372615E-3</v>
      </c>
      <c r="M66" s="3">
        <f t="shared" si="4"/>
        <v>262076.25262284456</v>
      </c>
      <c r="N66" s="2">
        <f>((B65+E65)*D65+(B66+E66)*D66+(B67+E67)*D67)/3/SUM(D4:D66)</f>
        <v>4.124734039668434</v>
      </c>
      <c r="O66" s="11">
        <f>O4</f>
        <v>6.9275303587084586E-2</v>
      </c>
      <c r="P66" s="3">
        <f>M66*O4</f>
        <v>18155.411963413029</v>
      </c>
      <c r="Q66" s="10">
        <f>N66*O4</f>
        <v>0.28574220281401258</v>
      </c>
      <c r="R66" s="3">
        <f t="shared" si="5"/>
        <v>45970.303760407689</v>
      </c>
      <c r="S66" s="3">
        <f t="shared" si="6"/>
        <v>572863.98414462479</v>
      </c>
      <c r="T66" s="26">
        <f t="shared" si="0"/>
        <v>8.7722014345422004</v>
      </c>
      <c r="U66" s="27">
        <f t="shared" si="1"/>
        <v>4.7523169215907703</v>
      </c>
      <c r="V66" s="2"/>
      <c r="X66" s="2"/>
      <c r="Y66" s="2"/>
      <c r="AD66" s="2"/>
      <c r="AE66" s="2"/>
      <c r="AK66">
        <v>2000</v>
      </c>
      <c r="AL66">
        <v>62</v>
      </c>
      <c r="AM66">
        <v>1.089E-2</v>
      </c>
      <c r="AN66">
        <v>1.0829999999999999E-2</v>
      </c>
      <c r="AO66">
        <v>0.5</v>
      </c>
      <c r="AP66">
        <v>89069</v>
      </c>
      <c r="AQ66">
        <v>965</v>
      </c>
      <c r="AR66">
        <v>88587</v>
      </c>
      <c r="AS66">
        <v>1696344</v>
      </c>
      <c r="AT66">
        <v>19.05</v>
      </c>
      <c r="AV66">
        <v>2000</v>
      </c>
      <c r="AW66">
        <v>62</v>
      </c>
      <c r="AX66">
        <v>7.45E-3</v>
      </c>
      <c r="AY66">
        <v>7.43E-3</v>
      </c>
      <c r="AZ66">
        <v>0.5</v>
      </c>
      <c r="BA66">
        <v>92853</v>
      </c>
      <c r="BB66">
        <v>690</v>
      </c>
      <c r="BC66">
        <v>92508</v>
      </c>
      <c r="BD66">
        <v>2097205</v>
      </c>
      <c r="BE66">
        <v>22.59</v>
      </c>
    </row>
    <row r="67" spans="1:57" x14ac:dyDescent="0.3">
      <c r="A67" s="42">
        <f>A4</f>
        <v>1950</v>
      </c>
      <c r="B67" s="42">
        <v>63</v>
      </c>
      <c r="C67" s="42">
        <v>3.3369999999999997E-2</v>
      </c>
      <c r="D67" s="43">
        <f t="shared" si="7"/>
        <v>3.2822358941068268E-2</v>
      </c>
      <c r="E67" s="45">
        <v>0.5</v>
      </c>
      <c r="F67" s="8">
        <f t="shared" si="8"/>
        <v>63417.409352390001</v>
      </c>
      <c r="G67" s="9">
        <f t="shared" si="9"/>
        <v>2081.5089728768044</v>
      </c>
      <c r="H67" s="8">
        <f t="shared" si="10"/>
        <v>62376.654865951597</v>
      </c>
      <c r="I67" s="8">
        <f>SUM(H67:H114)</f>
        <v>818850.59138362214</v>
      </c>
      <c r="J67" s="25">
        <f t="shared" si="2"/>
        <v>12.91207887148992</v>
      </c>
      <c r="K67" s="10">
        <f t="shared" si="11"/>
        <v>0.48284948933714711</v>
      </c>
      <c r="L67" s="10">
        <f t="shared" si="3"/>
        <v>7.6039289659393244E-3</v>
      </c>
      <c r="M67" s="3">
        <f t="shared" si="4"/>
        <v>273741.24379654467</v>
      </c>
      <c r="N67" s="2">
        <f>((B66+E66)*D66+(B67+E67)*D67+(B68+E68)*D68)/3/SUM(D4:D67)</f>
        <v>4.1716545842689809</v>
      </c>
      <c r="O67" s="11">
        <f>O4</f>
        <v>6.9275303587084586E-2</v>
      </c>
      <c r="P67" s="3">
        <f>M67*O4</f>
        <v>18963.507768311767</v>
      </c>
      <c r="Q67" s="10">
        <f>N67*O4</f>
        <v>0.28899263778568679</v>
      </c>
      <c r="R67" s="3">
        <f t="shared" si="5"/>
        <v>44350.260839992843</v>
      </c>
      <c r="S67" s="3">
        <f t="shared" si="6"/>
        <v>526893.68038421706</v>
      </c>
      <c r="T67" s="26">
        <f t="shared" si="0"/>
        <v>8.3083444398751691</v>
      </c>
      <c r="U67" s="27">
        <f t="shared" si="1"/>
        <v>4.6037344316147504</v>
      </c>
      <c r="V67" s="2"/>
      <c r="X67" s="2"/>
      <c r="Y67" s="2"/>
      <c r="AD67" s="2"/>
      <c r="AE67" s="2"/>
      <c r="AK67">
        <v>2000</v>
      </c>
      <c r="AL67">
        <v>63</v>
      </c>
      <c r="AM67">
        <v>1.0999999999999999E-2</v>
      </c>
      <c r="AN67">
        <v>1.094E-2</v>
      </c>
      <c r="AO67">
        <v>0.5</v>
      </c>
      <c r="AP67">
        <v>88105</v>
      </c>
      <c r="AQ67">
        <v>964</v>
      </c>
      <c r="AR67">
        <v>87622</v>
      </c>
      <c r="AS67">
        <v>1607757</v>
      </c>
      <c r="AT67">
        <v>18.25</v>
      </c>
      <c r="AV67">
        <v>2000</v>
      </c>
      <c r="AW67">
        <v>63</v>
      </c>
      <c r="AX67">
        <v>7.11E-3</v>
      </c>
      <c r="AY67">
        <v>7.0899999999999999E-3</v>
      </c>
      <c r="AZ67">
        <v>0.5</v>
      </c>
      <c r="BA67">
        <v>92164</v>
      </c>
      <c r="BB67">
        <v>653</v>
      </c>
      <c r="BC67">
        <v>91837</v>
      </c>
      <c r="BD67">
        <v>2004696</v>
      </c>
      <c r="BE67">
        <v>21.75</v>
      </c>
    </row>
    <row r="68" spans="1:57" x14ac:dyDescent="0.3">
      <c r="A68" s="42">
        <f>A4</f>
        <v>1950</v>
      </c>
      <c r="B68" s="42">
        <v>64</v>
      </c>
      <c r="C68" s="42">
        <v>3.3939999999999998E-2</v>
      </c>
      <c r="D68" s="43">
        <f t="shared" si="7"/>
        <v>3.3373649173525276E-2</v>
      </c>
      <c r="E68" s="45">
        <v>0.5</v>
      </c>
      <c r="F68" s="8">
        <f t="shared" si="8"/>
        <v>61335.900379513194</v>
      </c>
      <c r="G68" s="9">
        <f t="shared" si="9"/>
        <v>2047.0028210081691</v>
      </c>
      <c r="H68" s="8">
        <f t="shared" si="10"/>
        <v>60312.398969009111</v>
      </c>
      <c r="I68" s="8">
        <f>SUM(H68:H114)</f>
        <v>756473.93651767063</v>
      </c>
      <c r="J68" s="25">
        <f t="shared" si="2"/>
        <v>12.333297984329265</v>
      </c>
      <c r="K68" s="10">
        <f t="shared" si="11"/>
        <v>0.51622313851067236</v>
      </c>
      <c r="L68" s="10">
        <f t="shared" si="3"/>
        <v>8.0034595117933708E-3</v>
      </c>
      <c r="M68" s="3">
        <f t="shared" si="4"/>
        <v>255764.74997991064</v>
      </c>
      <c r="N68" s="2">
        <f>((B67+E67)*D67+(B68+E68)*D68+(B69+E69)*D69)/3/SUM(D4:D68)</f>
        <v>4.3191091678071043</v>
      </c>
      <c r="O68" s="11">
        <f>O4</f>
        <v>6.9275303587084586E-2</v>
      </c>
      <c r="P68" s="3">
        <f>M68*O4</f>
        <v>17718.180701733098</v>
      </c>
      <c r="Q68" s="10">
        <f>N68*O4</f>
        <v>0.29920759882559739</v>
      </c>
      <c r="R68" s="3">
        <f t="shared" si="5"/>
        <v>42266.470894080463</v>
      </c>
      <c r="S68" s="3">
        <f t="shared" si="6"/>
        <v>482543.41954422428</v>
      </c>
      <c r="T68" s="26">
        <f t="shared" ref="T68:T114" si="12">S68/F68</f>
        <v>7.8672264784328272</v>
      </c>
      <c r="U68" s="27">
        <f t="shared" ref="U68:U105" si="13">J68-T68</f>
        <v>4.466071505896438</v>
      </c>
      <c r="V68" s="2"/>
      <c r="X68" s="2"/>
      <c r="Y68" s="2"/>
      <c r="AD68" s="2"/>
      <c r="AE68" s="2"/>
      <c r="AK68">
        <v>2000</v>
      </c>
      <c r="AL68">
        <v>64</v>
      </c>
      <c r="AM68">
        <v>1.421E-2</v>
      </c>
      <c r="AN68">
        <v>1.4109999999999999E-2</v>
      </c>
      <c r="AO68">
        <v>0.5</v>
      </c>
      <c r="AP68">
        <v>87140</v>
      </c>
      <c r="AQ68">
        <v>1229</v>
      </c>
      <c r="AR68">
        <v>86526</v>
      </c>
      <c r="AS68">
        <v>1520135</v>
      </c>
      <c r="AT68">
        <v>17.440000000000001</v>
      </c>
      <c r="AV68">
        <v>2000</v>
      </c>
      <c r="AW68">
        <v>64</v>
      </c>
      <c r="AX68">
        <v>7.8799999999999999E-3</v>
      </c>
      <c r="AY68">
        <v>7.8499999999999993E-3</v>
      </c>
      <c r="AZ68">
        <v>0.5</v>
      </c>
      <c r="BA68">
        <v>91510</v>
      </c>
      <c r="BB68">
        <v>718</v>
      </c>
      <c r="BC68">
        <v>91151</v>
      </c>
      <c r="BD68">
        <v>1912859</v>
      </c>
      <c r="BE68">
        <v>20.9</v>
      </c>
    </row>
    <row r="69" spans="1:57" x14ac:dyDescent="0.3">
      <c r="A69" s="42">
        <f>A4</f>
        <v>1950</v>
      </c>
      <c r="B69" s="42">
        <v>65</v>
      </c>
      <c r="C69" s="42">
        <v>3.8150000000000003E-2</v>
      </c>
      <c r="D69" s="43">
        <f t="shared" si="7"/>
        <v>3.743591001643648E-2</v>
      </c>
      <c r="E69" s="45">
        <v>0.5</v>
      </c>
      <c r="F69" s="8">
        <f t="shared" si="8"/>
        <v>59288.897558505021</v>
      </c>
      <c r="G69" s="9">
        <f t="shared" si="9"/>
        <v>2219.5338339739146</v>
      </c>
      <c r="H69" s="8">
        <f t="shared" si="10"/>
        <v>58179.130641518066</v>
      </c>
      <c r="I69" s="8">
        <f>SUM(H69:H114)</f>
        <v>696161.53754866158</v>
      </c>
      <c r="J69" s="25">
        <f t="shared" ref="J69:J114" si="14">I69/F69</f>
        <v>11.741853301652375</v>
      </c>
      <c r="K69" s="12">
        <f t="shared" si="11"/>
        <v>0.5536590485271089</v>
      </c>
      <c r="L69" s="12">
        <f t="shared" ref="L69:L113" si="15">K69/(B69+E69)</f>
        <v>8.4528099011772356E-3</v>
      </c>
      <c r="M69" s="3">
        <f t="shared" ref="M69:M114" si="16">G69/L69</f>
        <v>262579.40967828897</v>
      </c>
      <c r="N69" s="2">
        <f>((B68+E68)*D68+(B69+E69)*D69+(B70+E70)*D70)/3/SUM(D4:D69)</f>
        <v>4.3926998743473229</v>
      </c>
      <c r="O69" s="11">
        <f>O4</f>
        <v>6.9275303587084586E-2</v>
      </c>
      <c r="P69" s="3">
        <f>M69*O4</f>
        <v>18190.268321180924</v>
      </c>
      <c r="Q69" s="10">
        <f>N69*O4</f>
        <v>0.30430561736235912</v>
      </c>
      <c r="R69" s="3">
        <f t="shared" ref="R69:R114" si="17">((1-Q69)*H69)</f>
        <v>40474.894374045572</v>
      </c>
      <c r="S69" s="13">
        <f t="shared" ref="S69:S113" si="18">R69+S70</f>
        <v>440276.94865014381</v>
      </c>
      <c r="T69" s="26">
        <f t="shared" si="12"/>
        <v>7.4259594423338351</v>
      </c>
      <c r="U69" s="27">
        <f t="shared" si="13"/>
        <v>4.3158938593185399</v>
      </c>
      <c r="V69" s="2"/>
      <c r="X69" s="2"/>
      <c r="Y69" s="2"/>
      <c r="AD69" s="2"/>
      <c r="AE69" s="2"/>
      <c r="AK69">
        <v>2000</v>
      </c>
      <c r="AL69">
        <v>65</v>
      </c>
      <c r="AM69">
        <v>1.474E-2</v>
      </c>
      <c r="AN69">
        <v>1.464E-2</v>
      </c>
      <c r="AO69">
        <v>0.5</v>
      </c>
      <c r="AP69">
        <v>85911</v>
      </c>
      <c r="AQ69">
        <v>1257</v>
      </c>
      <c r="AR69">
        <v>85282</v>
      </c>
      <c r="AS69">
        <v>1433609</v>
      </c>
      <c r="AT69">
        <v>16.690000000000001</v>
      </c>
      <c r="AV69">
        <v>2000</v>
      </c>
      <c r="AW69">
        <v>65</v>
      </c>
      <c r="AX69">
        <v>8.9899999999999997E-3</v>
      </c>
      <c r="AY69">
        <v>8.9499999999999996E-3</v>
      </c>
      <c r="AZ69">
        <v>0.5</v>
      </c>
      <c r="BA69">
        <v>90792</v>
      </c>
      <c r="BB69">
        <v>813</v>
      </c>
      <c r="BC69">
        <v>90386</v>
      </c>
      <c r="BD69">
        <v>1821708</v>
      </c>
      <c r="BE69">
        <v>20.059999999999999</v>
      </c>
    </row>
    <row r="70" spans="1:57" x14ac:dyDescent="0.3">
      <c r="A70" s="42">
        <f>A4</f>
        <v>1950</v>
      </c>
      <c r="B70" s="42">
        <v>66</v>
      </c>
      <c r="C70" s="42">
        <v>4.1309999999999999E-2</v>
      </c>
      <c r="D70" s="43">
        <f t="shared" ref="D70:D113" si="19">C70/(1+0.5*C70)</f>
        <v>4.0474009337141341E-2</v>
      </c>
      <c r="E70" s="45">
        <v>0.5</v>
      </c>
      <c r="F70" s="8">
        <f t="shared" ref="F70:F114" si="20">F69-G69</f>
        <v>57069.363724531104</v>
      </c>
      <c r="G70" s="9">
        <f t="shared" ref="G70:G114" si="21">D70*F70</f>
        <v>2309.8259602513872</v>
      </c>
      <c r="H70" s="8">
        <f t="shared" ref="H70:H113" si="22">F70-0.5*G70</f>
        <v>55914.450744405411</v>
      </c>
      <c r="I70" s="8">
        <f>SUM(H70:H114)</f>
        <v>637982.40690714342</v>
      </c>
      <c r="J70" s="25">
        <f t="shared" si="14"/>
        <v>11.179069911951874</v>
      </c>
      <c r="K70" s="10">
        <f t="shared" ref="K70:K102" si="23">K69+G70/F70</f>
        <v>0.59413305786425019</v>
      </c>
      <c r="L70" s="10">
        <f t="shared" si="15"/>
        <v>8.93433169720677E-3</v>
      </c>
      <c r="M70" s="3">
        <f t="shared" si="16"/>
        <v>258533.71449971254</v>
      </c>
      <c r="N70" s="2">
        <f>((B69+E69)*D69+(B70+E70)*D70+(B71+E71)*D71)/3/SUM(D4:D70)</f>
        <v>4.502764994781093</v>
      </c>
      <c r="O70" s="11">
        <f>O4</f>
        <v>6.9275303587084586E-2</v>
      </c>
      <c r="P70" s="3">
        <f>M70*O4</f>
        <v>17910.001559464239</v>
      </c>
      <c r="Q70" s="10">
        <f>N70*O4</f>
        <v>0.31193041199475757</v>
      </c>
      <c r="R70" s="3">
        <f t="shared" si="17"/>
        <v>38473.033087242453</v>
      </c>
      <c r="S70" s="3">
        <f t="shared" si="18"/>
        <v>399802.05427609821</v>
      </c>
      <c r="T70" s="26">
        <f t="shared" si="12"/>
        <v>7.0055460265144749</v>
      </c>
      <c r="U70" s="27">
        <f t="shared" si="13"/>
        <v>4.1735238854373993</v>
      </c>
      <c r="V70" s="2"/>
      <c r="X70" s="2"/>
      <c r="Y70" s="2"/>
      <c r="AD70" s="2"/>
      <c r="AE70" s="2"/>
      <c r="AK70">
        <v>2000</v>
      </c>
      <c r="AL70">
        <v>66</v>
      </c>
      <c r="AM70">
        <v>1.6539999999999999E-2</v>
      </c>
      <c r="AN70">
        <v>1.6400000000000001E-2</v>
      </c>
      <c r="AO70">
        <v>0.5</v>
      </c>
      <c r="AP70">
        <v>84654</v>
      </c>
      <c r="AQ70">
        <v>1389</v>
      </c>
      <c r="AR70">
        <v>83959</v>
      </c>
      <c r="AS70">
        <v>1348327</v>
      </c>
      <c r="AT70">
        <v>15.93</v>
      </c>
      <c r="AV70">
        <v>2000</v>
      </c>
      <c r="AW70">
        <v>66</v>
      </c>
      <c r="AX70">
        <v>9.8899999999999995E-3</v>
      </c>
      <c r="AY70">
        <v>9.8399999999999998E-3</v>
      </c>
      <c r="AZ70">
        <v>0.5</v>
      </c>
      <c r="BA70">
        <v>89980</v>
      </c>
      <c r="BB70">
        <v>886</v>
      </c>
      <c r="BC70">
        <v>89537</v>
      </c>
      <c r="BD70">
        <v>1731322</v>
      </c>
      <c r="BE70">
        <v>19.239999999999998</v>
      </c>
    </row>
    <row r="71" spans="1:57" x14ac:dyDescent="0.3">
      <c r="A71" s="42">
        <f>A4</f>
        <v>1950</v>
      </c>
      <c r="B71" s="42">
        <v>67</v>
      </c>
      <c r="C71" s="42">
        <v>4.3630000000000002E-2</v>
      </c>
      <c r="D71" s="43">
        <f t="shared" si="19"/>
        <v>4.2698531534573286E-2</v>
      </c>
      <c r="E71" s="45">
        <v>0.5</v>
      </c>
      <c r="F71" s="8">
        <f t="shared" si="20"/>
        <v>54759.537764279718</v>
      </c>
      <c r="G71" s="9">
        <f t="shared" si="21"/>
        <v>2338.1518500467541</v>
      </c>
      <c r="H71" s="8">
        <f t="shared" si="22"/>
        <v>53590.461839256343</v>
      </c>
      <c r="I71" s="8">
        <f>SUM(H71:H114)</f>
        <v>582067.95616273768</v>
      </c>
      <c r="J71" s="25">
        <f t="shared" si="14"/>
        <v>10.629526470225747</v>
      </c>
      <c r="K71" s="10">
        <f t="shared" si="23"/>
        <v>0.63683158939882345</v>
      </c>
      <c r="L71" s="10">
        <f t="shared" si="15"/>
        <v>9.4345420651677555E-3</v>
      </c>
      <c r="M71" s="3">
        <f t="shared" si="16"/>
        <v>247828.86481360762</v>
      </c>
      <c r="N71" s="2">
        <f>((B70+E70)*D70+(B71+E71)*D71+(B72+E72)*D72)/3/SUM(D4:D71)</f>
        <v>4.692328478123911</v>
      </c>
      <c r="O71" s="11">
        <f>O4</f>
        <v>6.9275303587084586E-2</v>
      </c>
      <c r="P71" s="3">
        <f>M71*O4</f>
        <v>17168.419847605212</v>
      </c>
      <c r="Q71" s="10">
        <f>N71*O4</f>
        <v>0.32506247985235653</v>
      </c>
      <c r="R71" s="3">
        <f t="shared" si="17"/>
        <v>36170.2134173546</v>
      </c>
      <c r="S71" s="3">
        <f t="shared" si="18"/>
        <v>361329.02118885575</v>
      </c>
      <c r="T71" s="26">
        <f t="shared" si="12"/>
        <v>6.5984673344805858</v>
      </c>
      <c r="U71" s="27">
        <f t="shared" si="13"/>
        <v>4.0310591357451608</v>
      </c>
      <c r="V71" s="2"/>
      <c r="X71" s="2"/>
      <c r="Y71" s="2"/>
      <c r="AD71" s="2"/>
      <c r="AE71" s="2"/>
      <c r="AK71">
        <v>2000</v>
      </c>
      <c r="AL71">
        <v>67</v>
      </c>
      <c r="AM71">
        <v>1.7649999999999999E-2</v>
      </c>
      <c r="AN71">
        <v>1.7489999999999999E-2</v>
      </c>
      <c r="AO71">
        <v>0.5</v>
      </c>
      <c r="AP71">
        <v>83265</v>
      </c>
      <c r="AQ71">
        <v>1457</v>
      </c>
      <c r="AR71">
        <v>82537</v>
      </c>
      <c r="AS71">
        <v>1264368</v>
      </c>
      <c r="AT71">
        <v>15.18</v>
      </c>
      <c r="AV71">
        <v>2000</v>
      </c>
      <c r="AW71">
        <v>67</v>
      </c>
      <c r="AX71">
        <v>1.0030000000000001E-2</v>
      </c>
      <c r="AY71">
        <v>9.9799999999999993E-3</v>
      </c>
      <c r="AZ71">
        <v>0.5</v>
      </c>
      <c r="BA71">
        <v>89094</v>
      </c>
      <c r="BB71">
        <v>889</v>
      </c>
      <c r="BC71">
        <v>88649</v>
      </c>
      <c r="BD71">
        <v>1641786</v>
      </c>
      <c r="BE71">
        <v>18.43</v>
      </c>
    </row>
    <row r="72" spans="1:57" x14ac:dyDescent="0.3">
      <c r="A72" s="42">
        <f>A4</f>
        <v>1950</v>
      </c>
      <c r="B72" s="42">
        <v>68</v>
      </c>
      <c r="C72" s="42">
        <v>5.076E-2</v>
      </c>
      <c r="D72" s="43">
        <f t="shared" si="19"/>
        <v>4.950359866586046E-2</v>
      </c>
      <c r="E72" s="45">
        <v>0.5</v>
      </c>
      <c r="F72" s="8">
        <f t="shared" si="20"/>
        <v>52421.38591423296</v>
      </c>
      <c r="G72" s="9">
        <f t="shared" si="21"/>
        <v>2595.0472498063791</v>
      </c>
      <c r="H72" s="8">
        <f t="shared" si="22"/>
        <v>51123.862289329772</v>
      </c>
      <c r="I72" s="8">
        <f>SUM(H72:H114)</f>
        <v>528477.49432348146</v>
      </c>
      <c r="J72" s="25">
        <f t="shared" si="14"/>
        <v>10.081333888961417</v>
      </c>
      <c r="K72" s="10">
        <f t="shared" si="23"/>
        <v>0.68633518806468397</v>
      </c>
      <c r="L72" s="10">
        <f t="shared" si="15"/>
        <v>1.0019491796564729E-2</v>
      </c>
      <c r="M72" s="3">
        <f t="shared" si="16"/>
        <v>258999.88766856556</v>
      </c>
      <c r="N72" s="2">
        <f>((B71+E71)*D71+(B72+E72)*D72+(B73+E73)*D73)/3/SUM(D4:D72)</f>
        <v>4.687127409146802</v>
      </c>
      <c r="O72" s="11">
        <f>O4</f>
        <v>6.9275303587084586E-2</v>
      </c>
      <c r="P72" s="3">
        <f>M72*O4</f>
        <v>17942.295847260684</v>
      </c>
      <c r="Q72" s="10">
        <f>N72*O4</f>
        <v>0.32470217421998993</v>
      </c>
      <c r="R72" s="3">
        <f t="shared" si="17"/>
        <v>34523.833049461042</v>
      </c>
      <c r="S72" s="3">
        <f t="shared" si="18"/>
        <v>325158.80777150113</v>
      </c>
      <c r="T72" s="26">
        <f t="shared" si="12"/>
        <v>6.2027892262042821</v>
      </c>
      <c r="U72" s="27">
        <f t="shared" si="13"/>
        <v>3.8785446627571352</v>
      </c>
      <c r="V72" s="2"/>
      <c r="X72" s="2"/>
      <c r="Y72" s="2"/>
      <c r="AD72" s="2"/>
      <c r="AE72" s="2"/>
      <c r="AK72">
        <v>2000</v>
      </c>
      <c r="AL72">
        <v>68</v>
      </c>
      <c r="AM72">
        <v>2.019E-2</v>
      </c>
      <c r="AN72">
        <v>1.9980000000000001E-2</v>
      </c>
      <c r="AO72">
        <v>0.5</v>
      </c>
      <c r="AP72">
        <v>81808</v>
      </c>
      <c r="AQ72">
        <v>1635</v>
      </c>
      <c r="AR72">
        <v>80991</v>
      </c>
      <c r="AS72">
        <v>1181831</v>
      </c>
      <c r="AT72">
        <v>14.45</v>
      </c>
      <c r="AV72">
        <v>2000</v>
      </c>
      <c r="AW72">
        <v>68</v>
      </c>
      <c r="AX72">
        <v>1.068E-2</v>
      </c>
      <c r="AY72">
        <v>1.0619999999999999E-2</v>
      </c>
      <c r="AZ72">
        <v>0.5</v>
      </c>
      <c r="BA72">
        <v>88204</v>
      </c>
      <c r="BB72">
        <v>937</v>
      </c>
      <c r="BC72">
        <v>87736</v>
      </c>
      <c r="BD72">
        <v>1553137</v>
      </c>
      <c r="BE72">
        <v>17.61</v>
      </c>
    </row>
    <row r="73" spans="1:57" x14ac:dyDescent="0.3">
      <c r="A73" s="42">
        <f>A4</f>
        <v>1950</v>
      </c>
      <c r="B73" s="42">
        <v>69</v>
      </c>
      <c r="C73" s="42">
        <v>4.981E-2</v>
      </c>
      <c r="D73" s="43">
        <f t="shared" si="19"/>
        <v>4.8599626306828438E-2</v>
      </c>
      <c r="E73" s="45">
        <v>0.5</v>
      </c>
      <c r="F73" s="8">
        <f t="shared" si="20"/>
        <v>49826.338664426585</v>
      </c>
      <c r="G73" s="9">
        <f t="shared" si="21"/>
        <v>2421.5414393286092</v>
      </c>
      <c r="H73" s="8">
        <f t="shared" si="22"/>
        <v>48615.567944762282</v>
      </c>
      <c r="I73" s="8">
        <f>SUM(H73:H114)</f>
        <v>477353.6320341517</v>
      </c>
      <c r="J73" s="25">
        <f t="shared" si="14"/>
        <v>9.5803473590355814</v>
      </c>
      <c r="K73" s="10">
        <f t="shared" si="23"/>
        <v>0.73493481437151242</v>
      </c>
      <c r="L73" s="10">
        <f t="shared" si="15"/>
        <v>1.0574601645633272E-2</v>
      </c>
      <c r="M73" s="3">
        <f t="shared" si="16"/>
        <v>228995.996301059</v>
      </c>
      <c r="N73" s="2">
        <f>((B72+E72)*D72+(B73+E73)*D73+(B74+E74)*D74)/3/SUM(D4:D73)</f>
        <v>4.880133790428812</v>
      </c>
      <c r="O73" s="11">
        <f>O4</f>
        <v>6.9275303587084586E-2</v>
      </c>
      <c r="P73" s="3">
        <f>M73*O4</f>
        <v>15863.76716398276</v>
      </c>
      <c r="Q73" s="10">
        <f>N73*O4</f>
        <v>0.33807274987754576</v>
      </c>
      <c r="R73" s="3">
        <f t="shared" si="17"/>
        <v>32179.969202817832</v>
      </c>
      <c r="S73" s="3">
        <f t="shared" si="18"/>
        <v>290634.97472204006</v>
      </c>
      <c r="T73" s="26">
        <f t="shared" si="12"/>
        <v>5.8329586823432065</v>
      </c>
      <c r="U73" s="27">
        <f t="shared" si="13"/>
        <v>3.747388676692375</v>
      </c>
      <c r="V73" s="2"/>
      <c r="X73" s="2"/>
      <c r="Y73" s="2"/>
      <c r="AD73" s="2"/>
      <c r="AE73" s="2"/>
      <c r="AK73">
        <v>2000</v>
      </c>
      <c r="AL73">
        <v>69</v>
      </c>
      <c r="AM73">
        <v>2.3390000000000001E-2</v>
      </c>
      <c r="AN73">
        <v>2.3120000000000002E-2</v>
      </c>
      <c r="AO73">
        <v>0.5</v>
      </c>
      <c r="AP73">
        <v>80173</v>
      </c>
      <c r="AQ73">
        <v>1854</v>
      </c>
      <c r="AR73">
        <v>79246</v>
      </c>
      <c r="AS73">
        <v>1100840</v>
      </c>
      <c r="AT73">
        <v>13.73</v>
      </c>
      <c r="AV73">
        <v>2000</v>
      </c>
      <c r="AW73">
        <v>69</v>
      </c>
      <c r="AX73">
        <v>1.272E-2</v>
      </c>
      <c r="AY73">
        <v>1.264E-2</v>
      </c>
      <c r="AZ73">
        <v>0.5</v>
      </c>
      <c r="BA73">
        <v>87267</v>
      </c>
      <c r="BB73">
        <v>1103</v>
      </c>
      <c r="BC73">
        <v>86716</v>
      </c>
      <c r="BD73">
        <v>1465401</v>
      </c>
      <c r="BE73">
        <v>16.79</v>
      </c>
    </row>
    <row r="74" spans="1:57" x14ac:dyDescent="0.3">
      <c r="A74" s="42">
        <f>A4</f>
        <v>1950</v>
      </c>
      <c r="B74" s="42">
        <v>70</v>
      </c>
      <c r="C74" s="42">
        <v>5.8259999999999999E-2</v>
      </c>
      <c r="D74" s="43">
        <f t="shared" si="19"/>
        <v>5.6610923789997374E-2</v>
      </c>
      <c r="E74" s="45">
        <v>0.5</v>
      </c>
      <c r="F74" s="8">
        <f t="shared" si="20"/>
        <v>47404.797225097973</v>
      </c>
      <c r="G74" s="9">
        <f t="shared" si="21"/>
        <v>2683.6293629903003</v>
      </c>
      <c r="H74" s="8">
        <f t="shared" si="22"/>
        <v>46062.982543602826</v>
      </c>
      <c r="I74" s="8">
        <f>SUM(H74:H114)</f>
        <v>428738.06408938952</v>
      </c>
      <c r="J74" s="25">
        <f t="shared" si="14"/>
        <v>9.0441914993024941</v>
      </c>
      <c r="K74" s="10">
        <f t="shared" si="23"/>
        <v>0.79154573816150975</v>
      </c>
      <c r="L74" s="10">
        <f t="shared" si="15"/>
        <v>1.1227599122858294E-2</v>
      </c>
      <c r="M74" s="3">
        <f t="shared" si="16"/>
        <v>239020.7678083815</v>
      </c>
      <c r="N74" s="2">
        <f>((B73+E73)*D73+(B74+E74)*D74+(B75+E75)*D75)/3/SUM(D4:D74)</f>
        <v>5.0339231010960308</v>
      </c>
      <c r="O74" s="11">
        <f>O4</f>
        <v>6.9275303587084586E-2</v>
      </c>
      <c r="P74" s="3">
        <f>M74*O4</f>
        <v>16558.236253543684</v>
      </c>
      <c r="Q74" s="10">
        <f>N74*O4</f>
        <v>0.34872655106246581</v>
      </c>
      <c r="R74" s="3">
        <f t="shared" si="17"/>
        <v>29999.597509521645</v>
      </c>
      <c r="S74" s="3">
        <f t="shared" si="18"/>
        <v>258455.00551922221</v>
      </c>
      <c r="T74" s="26">
        <f t="shared" si="12"/>
        <v>5.4520854564986072</v>
      </c>
      <c r="U74" s="27">
        <f t="shared" si="13"/>
        <v>3.5921060428038869</v>
      </c>
      <c r="V74" s="2"/>
      <c r="X74" s="2"/>
      <c r="Y74" s="2"/>
      <c r="AD74" s="2"/>
      <c r="AE74" s="2"/>
      <c r="AK74">
        <v>2000</v>
      </c>
      <c r="AL74">
        <v>70</v>
      </c>
      <c r="AM74">
        <v>2.5909999999999999E-2</v>
      </c>
      <c r="AN74">
        <v>2.5579999999999999E-2</v>
      </c>
      <c r="AO74">
        <v>0.5</v>
      </c>
      <c r="AP74">
        <v>78320</v>
      </c>
      <c r="AQ74">
        <v>2003</v>
      </c>
      <c r="AR74">
        <v>77318</v>
      </c>
      <c r="AS74">
        <v>1021594</v>
      </c>
      <c r="AT74">
        <v>13.04</v>
      </c>
      <c r="AV74">
        <v>2000</v>
      </c>
      <c r="AW74">
        <v>70</v>
      </c>
      <c r="AX74">
        <v>1.338E-2</v>
      </c>
      <c r="AY74">
        <v>1.329E-2</v>
      </c>
      <c r="AZ74">
        <v>0.5</v>
      </c>
      <c r="BA74">
        <v>86165</v>
      </c>
      <c r="BB74">
        <v>1145</v>
      </c>
      <c r="BC74">
        <v>85592</v>
      </c>
      <c r="BD74">
        <v>1378685</v>
      </c>
      <c r="BE74">
        <v>16</v>
      </c>
    </row>
    <row r="75" spans="1:57" x14ac:dyDescent="0.3">
      <c r="A75" s="42">
        <f>A4</f>
        <v>1950</v>
      </c>
      <c r="B75" s="42">
        <v>71</v>
      </c>
      <c r="C75" s="42">
        <v>6.6250000000000003E-2</v>
      </c>
      <c r="D75" s="43">
        <f t="shared" si="19"/>
        <v>6.4125831820931636E-2</v>
      </c>
      <c r="E75" s="45">
        <v>0.5</v>
      </c>
      <c r="F75" s="8">
        <f t="shared" si="20"/>
        <v>44721.167862107672</v>
      </c>
      <c r="G75" s="9">
        <f t="shared" si="21"/>
        <v>2867.7820891611696</v>
      </c>
      <c r="H75" s="8">
        <f t="shared" si="22"/>
        <v>43287.27681752709</v>
      </c>
      <c r="I75" s="8">
        <f>SUM(H75:H114)</f>
        <v>382675.0815457867</v>
      </c>
      <c r="J75" s="25">
        <f t="shared" si="14"/>
        <v>8.5569116335628621</v>
      </c>
      <c r="K75" s="10">
        <f t="shared" si="23"/>
        <v>0.85567156998244143</v>
      </c>
      <c r="L75" s="10">
        <f t="shared" si="15"/>
        <v>1.1967434545208971E-2</v>
      </c>
      <c r="M75" s="3">
        <f t="shared" si="16"/>
        <v>239632.15159670575</v>
      </c>
      <c r="N75" s="2">
        <f>((B74+E74)*D74+(B75+E75)*D75+(B76+E76)*D76)/3/SUM(D4:D75)</f>
        <v>5.256030135830998</v>
      </c>
      <c r="O75" s="11">
        <f>O4</f>
        <v>6.9275303587084586E-2</v>
      </c>
      <c r="P75" s="3">
        <f>M75*O4</f>
        <v>16600.590051088067</v>
      </c>
      <c r="Q75" s="10">
        <f>N75*O4</f>
        <v>0.36411308332255782</v>
      </c>
      <c r="R75" s="3">
        <f t="shared" si="17"/>
        <v>27525.812986860223</v>
      </c>
      <c r="S75" s="3">
        <f t="shared" si="18"/>
        <v>228455.40800970056</v>
      </c>
      <c r="T75" s="26">
        <f t="shared" si="12"/>
        <v>5.1084401175326022</v>
      </c>
      <c r="U75" s="27">
        <f t="shared" si="13"/>
        <v>3.4484715160302599</v>
      </c>
      <c r="V75" s="2"/>
      <c r="X75" s="2"/>
      <c r="Y75" s="2"/>
      <c r="AD75" s="2"/>
      <c r="AE75" s="2"/>
      <c r="AK75">
        <v>2000</v>
      </c>
      <c r="AL75">
        <v>71</v>
      </c>
      <c r="AM75">
        <v>2.7609999999999999E-2</v>
      </c>
      <c r="AN75">
        <v>2.724E-2</v>
      </c>
      <c r="AO75">
        <v>0.5</v>
      </c>
      <c r="AP75">
        <v>76316</v>
      </c>
      <c r="AQ75">
        <v>2079</v>
      </c>
      <c r="AR75">
        <v>75277</v>
      </c>
      <c r="AS75">
        <v>944276</v>
      </c>
      <c r="AT75">
        <v>12.37</v>
      </c>
      <c r="AV75">
        <v>2000</v>
      </c>
      <c r="AW75">
        <v>71</v>
      </c>
      <c r="AX75">
        <v>1.5980000000000001E-2</v>
      </c>
      <c r="AY75">
        <v>1.585E-2</v>
      </c>
      <c r="AZ75">
        <v>0.5</v>
      </c>
      <c r="BA75">
        <v>85019</v>
      </c>
      <c r="BB75">
        <v>1348</v>
      </c>
      <c r="BC75">
        <v>84345</v>
      </c>
      <c r="BD75">
        <v>1293093</v>
      </c>
      <c r="BE75">
        <v>15.21</v>
      </c>
    </row>
    <row r="76" spans="1:57" x14ac:dyDescent="0.3">
      <c r="A76" s="42">
        <f>A4</f>
        <v>1950</v>
      </c>
      <c r="B76" s="42">
        <v>72</v>
      </c>
      <c r="C76" s="42">
        <v>7.0190000000000002E-2</v>
      </c>
      <c r="D76" s="43">
        <f t="shared" si="19"/>
        <v>6.7810200996043832E-2</v>
      </c>
      <c r="E76" s="45">
        <v>0.5</v>
      </c>
      <c r="F76" s="8">
        <f t="shared" si="20"/>
        <v>41853.385772946502</v>
      </c>
      <c r="G76" s="9">
        <f t="shared" si="21"/>
        <v>2838.0865016284638</v>
      </c>
      <c r="H76" s="8">
        <f t="shared" si="22"/>
        <v>40434.342522132269</v>
      </c>
      <c r="I76" s="8">
        <f>SUM(H76:H114)</f>
        <v>339387.80472825962</v>
      </c>
      <c r="J76" s="25">
        <f t="shared" si="14"/>
        <v>8.1089689271360115</v>
      </c>
      <c r="K76" s="10">
        <f t="shared" si="23"/>
        <v>0.92348177097848527</v>
      </c>
      <c r="L76" s="10">
        <f t="shared" si="15"/>
        <v>1.2737679599703245E-2</v>
      </c>
      <c r="M76" s="3">
        <f t="shared" si="16"/>
        <v>222810.32266619298</v>
      </c>
      <c r="N76" s="2">
        <f>((B75+E75)*D75+(B76+E76)*D76+(B77+E77)*D77)/3/SUM(D4:D76)</f>
        <v>5.3280997469457976</v>
      </c>
      <c r="O76" s="11">
        <f>O4</f>
        <v>6.9275303587084586E-2</v>
      </c>
      <c r="P76" s="3">
        <f>M76*O4</f>
        <v>15435.252745036792</v>
      </c>
      <c r="Q76" s="10">
        <f>N76*O4</f>
        <v>0.36910572751193871</v>
      </c>
      <c r="R76" s="3">
        <f t="shared" si="17"/>
        <v>25509.795109033719</v>
      </c>
      <c r="S76" s="3">
        <f t="shared" si="18"/>
        <v>200929.59502284034</v>
      </c>
      <c r="T76" s="26">
        <f t="shared" si="12"/>
        <v>4.8007966694230673</v>
      </c>
      <c r="U76" s="27">
        <f t="shared" si="13"/>
        <v>3.3081722577129442</v>
      </c>
      <c r="V76" s="2"/>
      <c r="X76" s="2"/>
      <c r="Y76" s="2"/>
      <c r="AD76" s="2"/>
      <c r="AE76" s="2"/>
      <c r="AK76">
        <v>2000</v>
      </c>
      <c r="AL76">
        <v>72</v>
      </c>
      <c r="AM76">
        <v>3.286E-2</v>
      </c>
      <c r="AN76">
        <v>3.2329999999999998E-2</v>
      </c>
      <c r="AO76">
        <v>0.5</v>
      </c>
      <c r="AP76">
        <v>74238</v>
      </c>
      <c r="AQ76">
        <v>2400</v>
      </c>
      <c r="AR76">
        <v>73038</v>
      </c>
      <c r="AS76">
        <v>868999</v>
      </c>
      <c r="AT76">
        <v>11.71</v>
      </c>
      <c r="AV76">
        <v>2000</v>
      </c>
      <c r="AW76">
        <v>72</v>
      </c>
      <c r="AX76">
        <v>1.6740000000000001E-2</v>
      </c>
      <c r="AY76">
        <v>1.66E-2</v>
      </c>
      <c r="AZ76">
        <v>0.5</v>
      </c>
      <c r="BA76">
        <v>83672</v>
      </c>
      <c r="BB76">
        <v>1389</v>
      </c>
      <c r="BC76">
        <v>82977</v>
      </c>
      <c r="BD76">
        <v>1208747</v>
      </c>
      <c r="BE76">
        <v>14.45</v>
      </c>
    </row>
    <row r="77" spans="1:57" x14ac:dyDescent="0.3">
      <c r="A77" s="42">
        <f>A4</f>
        <v>1950</v>
      </c>
      <c r="B77" s="42">
        <v>73</v>
      </c>
      <c r="C77" s="42">
        <v>7.4219999999999994E-2</v>
      </c>
      <c r="D77" s="43">
        <f t="shared" si="19"/>
        <v>7.1564250658078699E-2</v>
      </c>
      <c r="E77" s="45">
        <v>0.5</v>
      </c>
      <c r="F77" s="8">
        <f t="shared" si="20"/>
        <v>39015.299271318036</v>
      </c>
      <c r="G77" s="9">
        <f t="shared" si="21"/>
        <v>2792.100656552559</v>
      </c>
      <c r="H77" s="8">
        <f t="shared" si="22"/>
        <v>37619.248943041755</v>
      </c>
      <c r="I77" s="8">
        <f>SUM(H77:H114)</f>
        <v>298953.46220612735</v>
      </c>
      <c r="J77" s="25">
        <f t="shared" si="14"/>
        <v>7.6624674881297645</v>
      </c>
      <c r="K77" s="10">
        <f t="shared" si="23"/>
        <v>0.99504602163656397</v>
      </c>
      <c r="L77" s="10">
        <f t="shared" si="15"/>
        <v>1.3538041110701551E-2</v>
      </c>
      <c r="M77" s="3">
        <f t="shared" si="16"/>
        <v>206241.112264422</v>
      </c>
      <c r="N77" s="2">
        <f>((B76+E76)*D76+(B77+E77)*D77+(B78+E78)*D78)/3/SUM(D4:D77)</f>
        <v>5.5036794333622661</v>
      </c>
      <c r="O77" s="11">
        <f>O4</f>
        <v>6.9275303587084586E-2</v>
      </c>
      <c r="P77" s="3">
        <f>M77*O4</f>
        <v>14287.415664255828</v>
      </c>
      <c r="Q77" s="10">
        <f>N77*O4</f>
        <v>0.38126906359216467</v>
      </c>
      <c r="R77" s="3">
        <f t="shared" si="17"/>
        <v>23276.193125487694</v>
      </c>
      <c r="S77" s="3">
        <f t="shared" si="18"/>
        <v>175419.79991380661</v>
      </c>
      <c r="T77" s="26">
        <f t="shared" si="12"/>
        <v>4.4961797856249142</v>
      </c>
      <c r="U77" s="27">
        <f t="shared" si="13"/>
        <v>3.1662877025048504</v>
      </c>
      <c r="V77" s="2"/>
      <c r="X77" s="2"/>
      <c r="Y77" s="2"/>
      <c r="AD77" s="2"/>
      <c r="AE77" s="2"/>
      <c r="AK77">
        <v>2000</v>
      </c>
      <c r="AL77">
        <v>73</v>
      </c>
      <c r="AM77">
        <v>3.4709999999999998E-2</v>
      </c>
      <c r="AN77">
        <v>3.4119999999999998E-2</v>
      </c>
      <c r="AO77">
        <v>0.5</v>
      </c>
      <c r="AP77">
        <v>71838</v>
      </c>
      <c r="AQ77">
        <v>2451</v>
      </c>
      <c r="AR77">
        <v>70612</v>
      </c>
      <c r="AS77">
        <v>795961</v>
      </c>
      <c r="AT77">
        <v>11.08</v>
      </c>
      <c r="AV77">
        <v>2000</v>
      </c>
      <c r="AW77">
        <v>73</v>
      </c>
      <c r="AX77">
        <v>1.959E-2</v>
      </c>
      <c r="AY77">
        <v>1.9400000000000001E-2</v>
      </c>
      <c r="AZ77">
        <v>0.5</v>
      </c>
      <c r="BA77">
        <v>82283</v>
      </c>
      <c r="BB77">
        <v>1596</v>
      </c>
      <c r="BC77">
        <v>81485</v>
      </c>
      <c r="BD77">
        <v>1125770</v>
      </c>
      <c r="BE77">
        <v>13.68</v>
      </c>
    </row>
    <row r="78" spans="1:57" x14ac:dyDescent="0.3">
      <c r="A78" s="42">
        <f>A4</f>
        <v>1950</v>
      </c>
      <c r="B78" s="42">
        <v>74</v>
      </c>
      <c r="C78" s="42">
        <v>8.7609999999999993E-2</v>
      </c>
      <c r="D78" s="43">
        <f t="shared" si="19"/>
        <v>8.3933301718232795E-2</v>
      </c>
      <c r="E78" s="45">
        <v>0.5</v>
      </c>
      <c r="F78" s="8">
        <f t="shared" si="20"/>
        <v>36223.198614765475</v>
      </c>
      <c r="G78" s="9">
        <f t="shared" si="21"/>
        <v>3040.3326585325826</v>
      </c>
      <c r="H78" s="8">
        <f t="shared" si="22"/>
        <v>34703.032285499183</v>
      </c>
      <c r="I78" s="8">
        <f>SUM(H78:H114)</f>
        <v>261334.21326308543</v>
      </c>
      <c r="J78" s="25">
        <f t="shared" si="14"/>
        <v>7.2145537461332614</v>
      </c>
      <c r="K78" s="10">
        <f t="shared" si="23"/>
        <v>1.0789793233547968</v>
      </c>
      <c r="L78" s="10">
        <f t="shared" si="15"/>
        <v>1.448294393764828E-2</v>
      </c>
      <c r="M78" s="3">
        <f t="shared" si="16"/>
        <v>209925.04504759324</v>
      </c>
      <c r="N78" s="2">
        <f>((B77+E77)*D77+(B78+E78)*D78+(B79+E79)*D79)/3/SUM(D4:D78)</f>
        <v>5.5734685993461648</v>
      </c>
      <c r="O78" s="11">
        <f>O4</f>
        <v>6.9275303587084586E-2</v>
      </c>
      <c r="P78" s="3">
        <f>M78*O4</f>
        <v>14542.62122620443</v>
      </c>
      <c r="Q78" s="10">
        <f>N78*O4</f>
        <v>0.38610372925278869</v>
      </c>
      <c r="R78" s="3">
        <f t="shared" si="17"/>
        <v>21304.062103688022</v>
      </c>
      <c r="S78" s="3">
        <f t="shared" si="18"/>
        <v>152143.60678831892</v>
      </c>
      <c r="T78" s="26">
        <f t="shared" si="12"/>
        <v>4.2001704047831216</v>
      </c>
      <c r="U78" s="27">
        <f t="shared" si="13"/>
        <v>3.0143833413501397</v>
      </c>
      <c r="V78" s="2"/>
      <c r="X78" s="2"/>
      <c r="Y78" s="2"/>
      <c r="AD78" s="2"/>
      <c r="AE78" s="2"/>
      <c r="AK78">
        <v>2000</v>
      </c>
      <c r="AL78">
        <v>74</v>
      </c>
      <c r="AM78">
        <v>3.8730000000000001E-2</v>
      </c>
      <c r="AN78">
        <v>3.7999999999999999E-2</v>
      </c>
      <c r="AO78">
        <v>0.5</v>
      </c>
      <c r="AP78">
        <v>69386</v>
      </c>
      <c r="AQ78">
        <v>2636</v>
      </c>
      <c r="AR78">
        <v>68068</v>
      </c>
      <c r="AS78">
        <v>725349</v>
      </c>
      <c r="AT78">
        <v>10.45</v>
      </c>
      <c r="AV78">
        <v>2000</v>
      </c>
      <c r="AW78">
        <v>74</v>
      </c>
      <c r="AX78">
        <v>2.2040000000000001E-2</v>
      </c>
      <c r="AY78">
        <v>2.18E-2</v>
      </c>
      <c r="AZ78">
        <v>0.5</v>
      </c>
      <c r="BA78">
        <v>80687</v>
      </c>
      <c r="BB78">
        <v>1759</v>
      </c>
      <c r="BC78">
        <v>79807</v>
      </c>
      <c r="BD78">
        <v>1044285</v>
      </c>
      <c r="BE78">
        <v>12.94</v>
      </c>
    </row>
    <row r="79" spans="1:57" x14ac:dyDescent="0.3">
      <c r="A79" s="42">
        <f>A4</f>
        <v>1950</v>
      </c>
      <c r="B79" s="42">
        <v>75</v>
      </c>
      <c r="C79" s="42">
        <v>9.0370000000000006E-2</v>
      </c>
      <c r="D79" s="43">
        <f t="shared" si="19"/>
        <v>8.6463162023947923E-2</v>
      </c>
      <c r="E79" s="45">
        <v>0.5</v>
      </c>
      <c r="F79" s="8">
        <f t="shared" si="20"/>
        <v>33182.86595623289</v>
      </c>
      <c r="G79" s="9">
        <f t="shared" si="21"/>
        <v>2869.0955155927099</v>
      </c>
      <c r="H79" s="8">
        <f t="shared" si="22"/>
        <v>31748.318198436536</v>
      </c>
      <c r="I79" s="8">
        <f>SUM(H79:H114)</f>
        <v>226631.18097758628</v>
      </c>
      <c r="J79" s="25">
        <f t="shared" si="14"/>
        <v>6.8297651347085377</v>
      </c>
      <c r="K79" s="10">
        <f t="shared" si="23"/>
        <v>1.1654424853787448</v>
      </c>
      <c r="L79" s="10">
        <f t="shared" si="15"/>
        <v>1.543632430965225E-2</v>
      </c>
      <c r="M79" s="3">
        <f t="shared" si="16"/>
        <v>185866.49632637479</v>
      </c>
      <c r="N79" s="2">
        <f>((B78+E78)*D78+(B79+E79)*D79+(B80+E80)*D80)/3/SUM(D4:D79)</f>
        <v>5.7459172832254879</v>
      </c>
      <c r="O79" s="11">
        <f>O4</f>
        <v>6.9275303587084586E-2</v>
      </c>
      <c r="P79" s="3">
        <f>M79*O4</f>
        <v>12875.957959677356</v>
      </c>
      <c r="Q79" s="10">
        <f>N79*O4</f>
        <v>0.39805016418172195</v>
      </c>
      <c r="R79" s="3">
        <f t="shared" si="17"/>
        <v>19110.89492705532</v>
      </c>
      <c r="S79" s="3">
        <f t="shared" si="18"/>
        <v>130839.54468463091</v>
      </c>
      <c r="T79" s="26">
        <f t="shared" si="12"/>
        <v>3.9429850591327456</v>
      </c>
      <c r="U79" s="27">
        <f t="shared" si="13"/>
        <v>2.8867800755757922</v>
      </c>
      <c r="V79" s="2"/>
      <c r="X79" s="2"/>
      <c r="Y79" s="2"/>
      <c r="AD79" s="2"/>
      <c r="AE79" s="2"/>
      <c r="AK79">
        <v>2000</v>
      </c>
      <c r="AL79">
        <v>75</v>
      </c>
      <c r="AM79">
        <v>4.3049999999999998E-2</v>
      </c>
      <c r="AN79">
        <v>4.215E-2</v>
      </c>
      <c r="AO79">
        <v>0.5</v>
      </c>
      <c r="AP79">
        <v>66750</v>
      </c>
      <c r="AQ79">
        <v>2813</v>
      </c>
      <c r="AR79">
        <v>65343</v>
      </c>
      <c r="AS79">
        <v>657281</v>
      </c>
      <c r="AT79">
        <v>9.85</v>
      </c>
      <c r="AV79">
        <v>2000</v>
      </c>
      <c r="AW79">
        <v>75</v>
      </c>
      <c r="AX79">
        <v>2.3779999999999999E-2</v>
      </c>
      <c r="AY79">
        <v>2.35E-2</v>
      </c>
      <c r="AZ79">
        <v>0.5</v>
      </c>
      <c r="BA79">
        <v>78927</v>
      </c>
      <c r="BB79">
        <v>1855</v>
      </c>
      <c r="BC79">
        <v>78000</v>
      </c>
      <c r="BD79">
        <v>964478</v>
      </c>
      <c r="BE79">
        <v>12.22</v>
      </c>
    </row>
    <row r="80" spans="1:57" x14ac:dyDescent="0.3">
      <c r="A80" s="42">
        <f>A4</f>
        <v>1950</v>
      </c>
      <c r="B80" s="42">
        <v>76</v>
      </c>
      <c r="C80" s="42">
        <v>0.10033</v>
      </c>
      <c r="D80" s="43">
        <f t="shared" si="19"/>
        <v>9.5537367937419362E-2</v>
      </c>
      <c r="E80" s="45">
        <v>0.5</v>
      </c>
      <c r="F80" s="8">
        <f t="shared" si="20"/>
        <v>30313.770440640179</v>
      </c>
      <c r="G80" s="9">
        <f t="shared" si="21"/>
        <v>2896.0978401579077</v>
      </c>
      <c r="H80" s="8">
        <f t="shared" si="22"/>
        <v>28865.721520561226</v>
      </c>
      <c r="I80" s="8">
        <f>SUM(H80:H114)</f>
        <v>194882.86277914976</v>
      </c>
      <c r="J80" s="25">
        <f t="shared" si="14"/>
        <v>6.4288559273999084</v>
      </c>
      <c r="K80" s="10">
        <f t="shared" si="23"/>
        <v>1.2609798533161642</v>
      </c>
      <c r="L80" s="10">
        <f t="shared" si="15"/>
        <v>1.6483396775374696E-2</v>
      </c>
      <c r="M80" s="3">
        <f t="shared" si="16"/>
        <v>175697.87827254887</v>
      </c>
      <c r="N80" s="2">
        <f>((B79+E79)*D79+(B80+E80)*D80+(B81+E81)*D81)/3/SUM(D4:D80)</f>
        <v>5.692551898756542</v>
      </c>
      <c r="O80" s="11">
        <f>O4</f>
        <v>6.9275303587084586E-2</v>
      </c>
      <c r="P80" s="3">
        <f>M80*O4</f>
        <v>12171.523856937456</v>
      </c>
      <c r="Q80" s="10">
        <f>N80*O4</f>
        <v>0.39435326097159423</v>
      </c>
      <c r="R80" s="3">
        <f t="shared" si="17"/>
        <v>17482.430108629978</v>
      </c>
      <c r="S80" s="3">
        <f t="shared" si="18"/>
        <v>111728.64975757559</v>
      </c>
      <c r="T80" s="26">
        <f t="shared" si="12"/>
        <v>3.6857391256016934</v>
      </c>
      <c r="U80" s="27">
        <f t="shared" si="13"/>
        <v>2.743116801798215</v>
      </c>
      <c r="V80" s="2"/>
      <c r="X80" s="2"/>
      <c r="Y80" s="2"/>
      <c r="AD80" s="2"/>
      <c r="AE80" s="2"/>
      <c r="AK80">
        <v>2000</v>
      </c>
      <c r="AL80">
        <v>76</v>
      </c>
      <c r="AM80">
        <v>4.7899999999999998E-2</v>
      </c>
      <c r="AN80">
        <v>4.6780000000000002E-2</v>
      </c>
      <c r="AO80">
        <v>0.5</v>
      </c>
      <c r="AP80">
        <v>63937</v>
      </c>
      <c r="AQ80">
        <v>2991</v>
      </c>
      <c r="AR80">
        <v>62442</v>
      </c>
      <c r="AS80">
        <v>591937</v>
      </c>
      <c r="AT80">
        <v>9.26</v>
      </c>
      <c r="AV80">
        <v>2000</v>
      </c>
      <c r="AW80">
        <v>76</v>
      </c>
      <c r="AX80">
        <v>2.9139999999999999E-2</v>
      </c>
      <c r="AY80">
        <v>2.8719999999999999E-2</v>
      </c>
      <c r="AZ80">
        <v>0.5</v>
      </c>
      <c r="BA80">
        <v>77073</v>
      </c>
      <c r="BB80">
        <v>2213</v>
      </c>
      <c r="BC80">
        <v>75966</v>
      </c>
      <c r="BD80">
        <v>886478</v>
      </c>
      <c r="BE80">
        <v>11.5</v>
      </c>
    </row>
    <row r="81" spans="1:57" x14ac:dyDescent="0.3">
      <c r="A81" s="42">
        <f>A4</f>
        <v>1950</v>
      </c>
      <c r="B81" s="42">
        <v>77</v>
      </c>
      <c r="C81" s="42">
        <v>0.10452</v>
      </c>
      <c r="D81" s="43">
        <f t="shared" si="19"/>
        <v>9.9329063159295239E-2</v>
      </c>
      <c r="E81" s="45">
        <v>0.5</v>
      </c>
      <c r="F81" s="8">
        <f t="shared" si="20"/>
        <v>27417.67260048227</v>
      </c>
      <c r="G81" s="9">
        <f t="shared" si="21"/>
        <v>2723.371733414182</v>
      </c>
      <c r="H81" s="8">
        <f t="shared" si="22"/>
        <v>26055.986733775178</v>
      </c>
      <c r="I81" s="8">
        <f>SUM(H81:H114)</f>
        <v>166017.1412585885</v>
      </c>
      <c r="J81" s="25">
        <f t="shared" si="14"/>
        <v>6.0551142935330073</v>
      </c>
      <c r="K81" s="10">
        <f t="shared" si="23"/>
        <v>1.3603089164754594</v>
      </c>
      <c r="L81" s="10">
        <f t="shared" si="15"/>
        <v>1.755237311581238E-2</v>
      </c>
      <c r="M81" s="3">
        <f t="shared" si="16"/>
        <v>155156.89618976833</v>
      </c>
      <c r="N81" s="2">
        <f>((B80+E80)*D80+(B81+E81)*D81+(B82+E82)*D82)/3/SUM(D4:D81)</f>
        <v>5.6891075299410305</v>
      </c>
      <c r="O81" s="11">
        <f>O4</f>
        <v>6.9275303587084586E-2</v>
      </c>
      <c r="P81" s="3">
        <f>M81*O4</f>
        <v>10748.541087175969</v>
      </c>
      <c r="Q81" s="10">
        <f>N81*O4</f>
        <v>0.3941146512762338</v>
      </c>
      <c r="R81" s="3">
        <f t="shared" si="17"/>
        <v>15786.9406085352</v>
      </c>
      <c r="S81" s="3">
        <f t="shared" si="18"/>
        <v>94246.219648945611</v>
      </c>
      <c r="T81" s="26">
        <f t="shared" si="12"/>
        <v>3.4374259632558251</v>
      </c>
      <c r="U81" s="27">
        <f t="shared" si="13"/>
        <v>2.6176883302771823</v>
      </c>
      <c r="V81" s="2"/>
      <c r="X81" s="2"/>
      <c r="Y81" s="2"/>
      <c r="AD81" s="2"/>
      <c r="AE81" s="2"/>
      <c r="AK81">
        <v>2000</v>
      </c>
      <c r="AL81">
        <v>77</v>
      </c>
      <c r="AM81">
        <v>5.4309999999999997E-2</v>
      </c>
      <c r="AN81">
        <v>5.287E-2</v>
      </c>
      <c r="AO81">
        <v>0.5</v>
      </c>
      <c r="AP81">
        <v>60946</v>
      </c>
      <c r="AQ81">
        <v>3222</v>
      </c>
      <c r="AR81">
        <v>59335</v>
      </c>
      <c r="AS81">
        <v>529496</v>
      </c>
      <c r="AT81">
        <v>8.69</v>
      </c>
      <c r="AV81">
        <v>2000</v>
      </c>
      <c r="AW81">
        <v>77</v>
      </c>
      <c r="AX81">
        <v>3.0980000000000001E-2</v>
      </c>
      <c r="AY81">
        <v>3.0509999999999999E-2</v>
      </c>
      <c r="AZ81">
        <v>0.5</v>
      </c>
      <c r="BA81">
        <v>74859</v>
      </c>
      <c r="BB81">
        <v>2284</v>
      </c>
      <c r="BC81">
        <v>73717</v>
      </c>
      <c r="BD81">
        <v>810512</v>
      </c>
      <c r="BE81">
        <v>10.83</v>
      </c>
    </row>
    <row r="82" spans="1:57" x14ac:dyDescent="0.3">
      <c r="A82" s="42">
        <f>A4</f>
        <v>1950</v>
      </c>
      <c r="B82" s="42">
        <v>78</v>
      </c>
      <c r="C82" s="42">
        <v>0.11036</v>
      </c>
      <c r="D82" s="43">
        <f t="shared" si="19"/>
        <v>0.10458879053810724</v>
      </c>
      <c r="E82" s="45">
        <v>0.5</v>
      </c>
      <c r="F82" s="8">
        <f t="shared" si="20"/>
        <v>24694.300867068087</v>
      </c>
      <c r="G82" s="9">
        <f t="shared" si="21"/>
        <v>2582.747060870784</v>
      </c>
      <c r="H82" s="8">
        <f t="shared" si="22"/>
        <v>23402.927336632696</v>
      </c>
      <c r="I82" s="8">
        <f>SUM(H82:H114)</f>
        <v>139961.15452481332</v>
      </c>
      <c r="J82" s="25">
        <f t="shared" si="14"/>
        <v>5.6677512466636868</v>
      </c>
      <c r="K82" s="10">
        <f t="shared" si="23"/>
        <v>1.4648977070135667</v>
      </c>
      <c r="L82" s="10">
        <f t="shared" si="15"/>
        <v>1.8661117286797028E-2</v>
      </c>
      <c r="M82" s="3">
        <f t="shared" si="16"/>
        <v>138402.59514890405</v>
      </c>
      <c r="N82" s="2">
        <f>((B81+E81)*D81+(B82+E82)*D82+(B83+E83)*D83)/3/SUM(D4:D82)</f>
        <v>5.8147971050829623</v>
      </c>
      <c r="O82" s="11">
        <f>O4</f>
        <v>6.9275303587084586E-2</v>
      </c>
      <c r="P82" s="3">
        <f>M82*O4</f>
        <v>9587.881796180689</v>
      </c>
      <c r="Q82" s="10">
        <f>N82*O4</f>
        <v>0.40282183475192279</v>
      </c>
      <c r="R82" s="3">
        <f t="shared" si="17"/>
        <v>13975.717208324384</v>
      </c>
      <c r="S82" s="3">
        <f t="shared" si="18"/>
        <v>78459.279040410416</v>
      </c>
      <c r="T82" s="26">
        <f t="shared" si="12"/>
        <v>3.177222123548451</v>
      </c>
      <c r="U82" s="27">
        <f t="shared" si="13"/>
        <v>2.4905291231152358</v>
      </c>
      <c r="V82" s="2"/>
      <c r="X82" s="2"/>
      <c r="Y82" s="2"/>
      <c r="AD82" s="2"/>
      <c r="AE82" s="2"/>
      <c r="AK82">
        <v>2000</v>
      </c>
      <c r="AL82">
        <v>78</v>
      </c>
      <c r="AM82">
        <v>5.9630000000000002E-2</v>
      </c>
      <c r="AN82">
        <v>5.79E-2</v>
      </c>
      <c r="AO82">
        <v>0.5</v>
      </c>
      <c r="AP82">
        <v>57724</v>
      </c>
      <c r="AQ82">
        <v>3342</v>
      </c>
      <c r="AR82">
        <v>56053</v>
      </c>
      <c r="AS82">
        <v>470161</v>
      </c>
      <c r="AT82">
        <v>8.14</v>
      </c>
      <c r="AV82">
        <v>2000</v>
      </c>
      <c r="AW82">
        <v>78</v>
      </c>
      <c r="AX82">
        <v>3.44E-2</v>
      </c>
      <c r="AY82">
        <v>3.3820000000000003E-2</v>
      </c>
      <c r="AZ82">
        <v>0.5</v>
      </c>
      <c r="BA82">
        <v>72575</v>
      </c>
      <c r="BB82">
        <v>2454</v>
      </c>
      <c r="BC82">
        <v>71348</v>
      </c>
      <c r="BD82">
        <v>736795</v>
      </c>
      <c r="BE82">
        <v>10.15</v>
      </c>
    </row>
    <row r="83" spans="1:57" x14ac:dyDescent="0.3">
      <c r="A83" s="42">
        <f>A4</f>
        <v>1950</v>
      </c>
      <c r="B83" s="42">
        <v>79</v>
      </c>
      <c r="C83" s="42">
        <v>0.12917000000000001</v>
      </c>
      <c r="D83" s="43">
        <f t="shared" si="19"/>
        <v>0.12133366523105248</v>
      </c>
      <c r="E83" s="45">
        <v>0.5</v>
      </c>
      <c r="F83" s="8">
        <f t="shared" si="20"/>
        <v>22111.553806197302</v>
      </c>
      <c r="G83" s="9">
        <f t="shared" si="21"/>
        <v>2682.8758672595477</v>
      </c>
      <c r="H83" s="8">
        <f t="shared" si="22"/>
        <v>20770.115872567527</v>
      </c>
      <c r="I83" s="8">
        <f>SUM(H83:H114)</f>
        <v>116558.22718818059</v>
      </c>
      <c r="J83" s="25">
        <f t="shared" si="14"/>
        <v>5.2713720713517791</v>
      </c>
      <c r="K83" s="10">
        <f t="shared" si="23"/>
        <v>1.5862313722446191</v>
      </c>
      <c r="L83" s="10">
        <f t="shared" si="15"/>
        <v>1.9952595877290806E-2</v>
      </c>
      <c r="M83" s="3">
        <f t="shared" si="16"/>
        <v>134462.49719882727</v>
      </c>
      <c r="N83" s="2">
        <f>((B82+E82)*D82+(B83+E83)*D83+(B84+E84)*D84)/3/SUM(D4:D83)</f>
        <v>6.0398494049650679</v>
      </c>
      <c r="O83" s="11">
        <f>O4</f>
        <v>6.9275303587084586E-2</v>
      </c>
      <c r="P83" s="3">
        <f>M83*O4</f>
        <v>9314.9303145262693</v>
      </c>
      <c r="Q83" s="10">
        <f>N83*O4</f>
        <v>0.41841240114922729</v>
      </c>
      <c r="R83" s="3">
        <f t="shared" si="17"/>
        <v>12079.64181817887</v>
      </c>
      <c r="S83" s="3">
        <f t="shared" si="18"/>
        <v>64483.561832086038</v>
      </c>
      <c r="T83" s="26">
        <f t="shared" si="12"/>
        <v>2.9162836043667335</v>
      </c>
      <c r="U83" s="27">
        <f t="shared" si="13"/>
        <v>2.3550884669850456</v>
      </c>
      <c r="V83" s="2"/>
      <c r="X83" s="2"/>
      <c r="Y83" s="2"/>
      <c r="AD83" s="2"/>
      <c r="AE83" s="2"/>
      <c r="AK83">
        <v>2000</v>
      </c>
      <c r="AL83">
        <v>79</v>
      </c>
      <c r="AM83">
        <v>6.7699999999999996E-2</v>
      </c>
      <c r="AN83">
        <v>6.5479999999999997E-2</v>
      </c>
      <c r="AO83">
        <v>0.5</v>
      </c>
      <c r="AP83">
        <v>54381</v>
      </c>
      <c r="AQ83">
        <v>3561</v>
      </c>
      <c r="AR83">
        <v>52601</v>
      </c>
      <c r="AS83">
        <v>414108</v>
      </c>
      <c r="AT83">
        <v>7.61</v>
      </c>
      <c r="AV83">
        <v>2000</v>
      </c>
      <c r="AW83">
        <v>79</v>
      </c>
      <c r="AX83">
        <v>4.0640000000000003E-2</v>
      </c>
      <c r="AY83">
        <v>3.9829999999999997E-2</v>
      </c>
      <c r="AZ83">
        <v>0.5</v>
      </c>
      <c r="BA83">
        <v>70121</v>
      </c>
      <c r="BB83">
        <v>2793</v>
      </c>
      <c r="BC83">
        <v>68724</v>
      </c>
      <c r="BD83">
        <v>665447</v>
      </c>
      <c r="BE83">
        <v>9.49</v>
      </c>
    </row>
    <row r="84" spans="1:57" x14ac:dyDescent="0.3">
      <c r="A84" s="42">
        <f>A4</f>
        <v>1950</v>
      </c>
      <c r="B84" s="42">
        <v>80</v>
      </c>
      <c r="C84" s="42">
        <v>0.14502999999999999</v>
      </c>
      <c r="D84" s="43">
        <f t="shared" si="19"/>
        <v>0.13522421597833129</v>
      </c>
      <c r="E84" s="45">
        <v>0.5</v>
      </c>
      <c r="F84" s="8">
        <f t="shared" si="20"/>
        <v>19428.677938937755</v>
      </c>
      <c r="G84" s="9">
        <f t="shared" si="21"/>
        <v>2627.2277417883593</v>
      </c>
      <c r="H84" s="8">
        <f t="shared" si="22"/>
        <v>18115.064068043575</v>
      </c>
      <c r="I84" s="8">
        <f>SUM(H84:H114)</f>
        <v>95788.111315613045</v>
      </c>
      <c r="J84" s="25">
        <f t="shared" si="14"/>
        <v>4.9302434070225862</v>
      </c>
      <c r="K84" s="10">
        <f t="shared" si="23"/>
        <v>1.7214555882229503</v>
      </c>
      <c r="L84" s="10">
        <f t="shared" si="15"/>
        <v>2.1384541468608079E-2</v>
      </c>
      <c r="M84" s="3">
        <f t="shared" si="16"/>
        <v>122856.39819048997</v>
      </c>
      <c r="N84" s="2">
        <f>((B83+E83)*D83+(B84+E84)*D84+(B85+E85)*D85)/3/SUM(D4:D84)</f>
        <v>6.1307386369838461</v>
      </c>
      <c r="O84" s="11">
        <f>O4</f>
        <v>6.9275303587084586E-2</v>
      </c>
      <c r="P84" s="3">
        <f>M84*O4</f>
        <v>8510.9142822619415</v>
      </c>
      <c r="Q84" s="10">
        <f>N84*O4</f>
        <v>0.4247087802901251</v>
      </c>
      <c r="R84" s="3">
        <f t="shared" si="17"/>
        <v>10421.437302827318</v>
      </c>
      <c r="S84" s="3">
        <f t="shared" si="18"/>
        <v>52403.920013907169</v>
      </c>
      <c r="T84" s="26">
        <f t="shared" si="12"/>
        <v>2.6972458022417714</v>
      </c>
      <c r="U84" s="27">
        <f t="shared" si="13"/>
        <v>2.2329976047808149</v>
      </c>
      <c r="V84" s="2"/>
      <c r="X84" s="2"/>
      <c r="Y84" s="2"/>
      <c r="AD84" s="2"/>
      <c r="AE84" s="2"/>
      <c r="AK84">
        <v>2000</v>
      </c>
      <c r="AL84">
        <v>80</v>
      </c>
      <c r="AM84">
        <v>7.6609999999999998E-2</v>
      </c>
      <c r="AN84">
        <v>7.3779999999999998E-2</v>
      </c>
      <c r="AO84">
        <v>0.5</v>
      </c>
      <c r="AP84">
        <v>50820</v>
      </c>
      <c r="AQ84">
        <v>3750</v>
      </c>
      <c r="AR84">
        <v>48946</v>
      </c>
      <c r="AS84">
        <v>361507</v>
      </c>
      <c r="AT84">
        <v>7.11</v>
      </c>
      <c r="AV84">
        <v>2000</v>
      </c>
      <c r="AW84">
        <v>80</v>
      </c>
      <c r="AX84">
        <v>4.9829999999999999E-2</v>
      </c>
      <c r="AY84">
        <v>4.8619999999999997E-2</v>
      </c>
      <c r="AZ84">
        <v>0.5</v>
      </c>
      <c r="BA84">
        <v>67328</v>
      </c>
      <c r="BB84">
        <v>3274</v>
      </c>
      <c r="BC84">
        <v>65691</v>
      </c>
      <c r="BD84">
        <v>596723</v>
      </c>
      <c r="BE84">
        <v>8.86</v>
      </c>
    </row>
    <row r="85" spans="1:57" x14ac:dyDescent="0.3">
      <c r="A85" s="42">
        <f>A4</f>
        <v>1950</v>
      </c>
      <c r="B85" s="42">
        <v>81</v>
      </c>
      <c r="C85" s="42">
        <v>0.14657000000000001</v>
      </c>
      <c r="D85" s="43">
        <f t="shared" si="19"/>
        <v>0.13656205015443243</v>
      </c>
      <c r="E85" s="45">
        <v>0.5</v>
      </c>
      <c r="F85" s="8">
        <f t="shared" si="20"/>
        <v>16801.450197149396</v>
      </c>
      <c r="G85" s="9">
        <f t="shared" si="21"/>
        <v>2294.4404844903142</v>
      </c>
      <c r="H85" s="8">
        <f t="shared" si="22"/>
        <v>15654.229954904238</v>
      </c>
      <c r="I85" s="8">
        <f>SUM(H85:H114)</f>
        <v>77673.047247569499</v>
      </c>
      <c r="J85" s="25">
        <f t="shared" si="14"/>
        <v>4.6229966066112453</v>
      </c>
      <c r="K85" s="10">
        <f t="shared" si="23"/>
        <v>1.8580176383773828</v>
      </c>
      <c r="L85" s="10">
        <f t="shared" si="15"/>
        <v>2.2797762434078318E-2</v>
      </c>
      <c r="M85" s="3">
        <f t="shared" si="16"/>
        <v>100643.2315945429</v>
      </c>
      <c r="N85" s="2">
        <f>((B84+E84)*D84+(B85+E85)*D85+(B86+E86)*D86)/3/SUM(D4:D85)</f>
        <v>6.3622155092899471</v>
      </c>
      <c r="O85" s="11">
        <f>O4</f>
        <v>6.9275303587084586E-2</v>
      </c>
      <c r="P85" s="3">
        <f>M85*O4</f>
        <v>6972.0904226972225</v>
      </c>
      <c r="Q85" s="10">
        <f>N85*O4</f>
        <v>0.44074441089251903</v>
      </c>
      <c r="R85" s="3">
        <f t="shared" si="17"/>
        <v>8754.7155954539448</v>
      </c>
      <c r="S85" s="3">
        <f t="shared" si="18"/>
        <v>41982.482711079851</v>
      </c>
      <c r="T85" s="26">
        <f t="shared" si="12"/>
        <v>2.4987416097095458</v>
      </c>
      <c r="U85" s="27">
        <f t="shared" si="13"/>
        <v>2.1242549969016995</v>
      </c>
      <c r="V85" s="2"/>
      <c r="X85" s="2"/>
      <c r="Y85" s="2"/>
      <c r="AD85" s="2"/>
      <c r="AE85" s="2"/>
      <c r="AK85">
        <v>2000</v>
      </c>
      <c r="AL85">
        <v>81</v>
      </c>
      <c r="AM85">
        <v>8.0560000000000007E-2</v>
      </c>
      <c r="AN85">
        <v>7.7439999999999995E-2</v>
      </c>
      <c r="AO85">
        <v>0.5</v>
      </c>
      <c r="AP85">
        <v>47071</v>
      </c>
      <c r="AQ85">
        <v>3645</v>
      </c>
      <c r="AR85">
        <v>45248</v>
      </c>
      <c r="AS85">
        <v>312561</v>
      </c>
      <c r="AT85">
        <v>6.64</v>
      </c>
      <c r="AV85">
        <v>2000</v>
      </c>
      <c r="AW85">
        <v>81</v>
      </c>
      <c r="AX85">
        <v>5.4330000000000003E-2</v>
      </c>
      <c r="AY85">
        <v>5.2900000000000003E-2</v>
      </c>
      <c r="AZ85">
        <v>0.5</v>
      </c>
      <c r="BA85">
        <v>64054</v>
      </c>
      <c r="BB85">
        <v>3388</v>
      </c>
      <c r="BC85">
        <v>62360</v>
      </c>
      <c r="BD85">
        <v>531031</v>
      </c>
      <c r="BE85">
        <v>8.2899999999999991</v>
      </c>
    </row>
    <row r="86" spans="1:57" x14ac:dyDescent="0.3">
      <c r="A86" s="42">
        <f>A4</f>
        <v>1950</v>
      </c>
      <c r="B86" s="42">
        <v>82</v>
      </c>
      <c r="C86" s="42">
        <v>0.17746999999999999</v>
      </c>
      <c r="D86" s="43">
        <f t="shared" si="19"/>
        <v>0.16300569008987492</v>
      </c>
      <c r="E86" s="45">
        <v>0.5</v>
      </c>
      <c r="F86" s="8">
        <f t="shared" si="20"/>
        <v>14507.009712659081</v>
      </c>
      <c r="G86" s="9">
        <f t="shared" si="21"/>
        <v>2364.7251293525114</v>
      </c>
      <c r="H86" s="8">
        <f t="shared" si="22"/>
        <v>13324.647147982825</v>
      </c>
      <c r="I86" s="8">
        <f>SUM(H86:H114)</f>
        <v>62018.817292665248</v>
      </c>
      <c r="J86" s="25">
        <f t="shared" si="14"/>
        <v>4.2750931116111754</v>
      </c>
      <c r="K86" s="10">
        <f t="shared" si="23"/>
        <v>2.0210233284672579</v>
      </c>
      <c r="L86" s="10">
        <f t="shared" si="15"/>
        <v>2.4497252466269791E-2</v>
      </c>
      <c r="M86" s="3">
        <f t="shared" si="16"/>
        <v>96530.218342179229</v>
      </c>
      <c r="N86" s="2">
        <f>((B85+E85)*D85+(B86+E86)*D86+(B87+E87)*D87)/3/SUM(D4:D86)</f>
        <v>6.4525154216815306</v>
      </c>
      <c r="O86" s="11">
        <f>O4</f>
        <v>6.9275303587084586E-2</v>
      </c>
      <c r="P86" s="3">
        <f>M86*O4</f>
        <v>6687.1601809820268</v>
      </c>
      <c r="Q86" s="10">
        <f>N86*O4</f>
        <v>0.44699996473733317</v>
      </c>
      <c r="R86" s="3">
        <f t="shared" si="17"/>
        <v>7368.530342697095</v>
      </c>
      <c r="S86" s="3">
        <f t="shared" si="18"/>
        <v>33227.767115625909</v>
      </c>
      <c r="T86" s="26">
        <f t="shared" si="12"/>
        <v>2.2904628709685606</v>
      </c>
      <c r="U86" s="27">
        <f t="shared" si="13"/>
        <v>1.9846302406426148</v>
      </c>
      <c r="V86" s="2"/>
      <c r="X86" s="2"/>
      <c r="Y86" s="2"/>
      <c r="AD86" s="2"/>
      <c r="AE86" s="2"/>
      <c r="AK86">
        <v>2000</v>
      </c>
      <c r="AL86">
        <v>82</v>
      </c>
      <c r="AM86">
        <v>9.6629999999999994E-2</v>
      </c>
      <c r="AN86">
        <v>9.2170000000000002E-2</v>
      </c>
      <c r="AO86">
        <v>0.5</v>
      </c>
      <c r="AP86">
        <v>43426</v>
      </c>
      <c r="AQ86">
        <v>4003</v>
      </c>
      <c r="AR86">
        <v>41424</v>
      </c>
      <c r="AS86">
        <v>267313</v>
      </c>
      <c r="AT86">
        <v>6.16</v>
      </c>
      <c r="AV86">
        <v>2000</v>
      </c>
      <c r="AW86">
        <v>82</v>
      </c>
      <c r="AX86">
        <v>6.0499999999999998E-2</v>
      </c>
      <c r="AY86">
        <v>5.8720000000000001E-2</v>
      </c>
      <c r="AZ86">
        <v>0.5</v>
      </c>
      <c r="BA86">
        <v>60666</v>
      </c>
      <c r="BB86">
        <v>3562</v>
      </c>
      <c r="BC86">
        <v>58885</v>
      </c>
      <c r="BD86">
        <v>468671</v>
      </c>
      <c r="BE86">
        <v>7.73</v>
      </c>
    </row>
    <row r="87" spans="1:57" x14ac:dyDescent="0.3">
      <c r="A87" s="42">
        <f>A4</f>
        <v>1950</v>
      </c>
      <c r="B87" s="42">
        <v>83</v>
      </c>
      <c r="C87" s="42">
        <v>0.1908</v>
      </c>
      <c r="D87" s="43">
        <f t="shared" si="19"/>
        <v>0.17418294686872376</v>
      </c>
      <c r="E87" s="45">
        <v>0.5</v>
      </c>
      <c r="F87" s="8">
        <f t="shared" si="20"/>
        <v>12142.284583306569</v>
      </c>
      <c r="G87" s="9">
        <f t="shared" si="21"/>
        <v>2114.978910439012</v>
      </c>
      <c r="H87" s="8">
        <f t="shared" si="22"/>
        <v>11084.795128087064</v>
      </c>
      <c r="I87" s="8">
        <f>SUM(H87:H114)</f>
        <v>48694.170144682415</v>
      </c>
      <c r="J87" s="25">
        <f t="shared" si="14"/>
        <v>4.01029722294831</v>
      </c>
      <c r="K87" s="10">
        <f t="shared" si="23"/>
        <v>2.1952062753359818</v>
      </c>
      <c r="L87" s="10">
        <f t="shared" si="15"/>
        <v>2.628989551300577E-2</v>
      </c>
      <c r="M87" s="3">
        <f t="shared" si="16"/>
        <v>80448.357407610049</v>
      </c>
      <c r="N87" s="2">
        <f>((B86+E86)*D86+(B87+E87)*D87+(B88+E88)*D88)/3/SUM(D4:D87)</f>
        <v>6.7862978127450457</v>
      </c>
      <c r="O87" s="11">
        <f>O4</f>
        <v>6.9275303587084586E-2</v>
      </c>
      <c r="P87" s="3">
        <f>M87*O4</f>
        <v>5573.0843824944714</v>
      </c>
      <c r="Q87" s="10">
        <f>N87*O4</f>
        <v>0.47012284121028114</v>
      </c>
      <c r="R87" s="3">
        <f t="shared" si="17"/>
        <v>5873.5797482368907</v>
      </c>
      <c r="S87" s="3">
        <f t="shared" si="18"/>
        <v>25859.236772928813</v>
      </c>
      <c r="T87" s="26">
        <f t="shared" si="12"/>
        <v>2.1296846236399825</v>
      </c>
      <c r="U87" s="27">
        <f t="shared" si="13"/>
        <v>1.8806125993083276</v>
      </c>
      <c r="V87" s="2"/>
      <c r="X87" s="2"/>
      <c r="Y87" s="2"/>
      <c r="AD87" s="2"/>
      <c r="AE87" s="2"/>
      <c r="AK87">
        <v>2000</v>
      </c>
      <c r="AL87">
        <v>83</v>
      </c>
      <c r="AM87">
        <v>0.10707</v>
      </c>
      <c r="AN87">
        <v>0.10163</v>
      </c>
      <c r="AO87">
        <v>0.5</v>
      </c>
      <c r="AP87">
        <v>39423</v>
      </c>
      <c r="AQ87">
        <v>4007</v>
      </c>
      <c r="AR87">
        <v>37419</v>
      </c>
      <c r="AS87">
        <v>225889</v>
      </c>
      <c r="AT87">
        <v>5.73</v>
      </c>
      <c r="AV87">
        <v>2000</v>
      </c>
      <c r="AW87">
        <v>83</v>
      </c>
      <c r="AX87">
        <v>6.8529999999999994E-2</v>
      </c>
      <c r="AY87">
        <v>6.6259999999999999E-2</v>
      </c>
      <c r="AZ87">
        <v>0.5</v>
      </c>
      <c r="BA87">
        <v>57104</v>
      </c>
      <c r="BB87">
        <v>3783</v>
      </c>
      <c r="BC87">
        <v>55212</v>
      </c>
      <c r="BD87">
        <v>409786</v>
      </c>
      <c r="BE87">
        <v>7.18</v>
      </c>
    </row>
    <row r="88" spans="1:57" x14ac:dyDescent="0.3">
      <c r="A88" s="42">
        <f>A4</f>
        <v>1950</v>
      </c>
      <c r="B88" s="42">
        <v>84</v>
      </c>
      <c r="C88" s="42">
        <v>0.21929999999999999</v>
      </c>
      <c r="D88" s="43">
        <f t="shared" si="19"/>
        <v>0.19762988329653494</v>
      </c>
      <c r="E88" s="45">
        <v>0.5</v>
      </c>
      <c r="F88" s="8">
        <f t="shared" si="20"/>
        <v>10027.305672867558</v>
      </c>
      <c r="G88" s="9">
        <f t="shared" si="21"/>
        <v>1981.6952499074982</v>
      </c>
      <c r="H88" s="8">
        <f t="shared" si="22"/>
        <v>9036.4580479138094</v>
      </c>
      <c r="I88" s="8">
        <f>SUM(H88:H114)</f>
        <v>37609.375016595361</v>
      </c>
      <c r="J88" s="25">
        <f t="shared" si="14"/>
        <v>3.7506959739305543</v>
      </c>
      <c r="K88" s="10">
        <f t="shared" si="23"/>
        <v>2.3928361586325169</v>
      </c>
      <c r="L88" s="10">
        <f t="shared" si="15"/>
        <v>2.831758767612446E-2</v>
      </c>
      <c r="M88" s="3">
        <f t="shared" si="16"/>
        <v>69981.075809587201</v>
      </c>
      <c r="N88" s="2">
        <f>((B87+E87)*D87+(B88+E88)*D88+(B89+E89)*D89)/3/SUM(D4:D88)</f>
        <v>6.6408256458621997</v>
      </c>
      <c r="O88" s="11">
        <f>O4</f>
        <v>6.9275303587084586E-2</v>
      </c>
      <c r="P88" s="3">
        <f>M88*O4</f>
        <v>4847.9602720599341</v>
      </c>
      <c r="Q88" s="10">
        <f>N88*O4</f>
        <v>0.46004521268600096</v>
      </c>
      <c r="R88" s="3">
        <f t="shared" si="17"/>
        <v>4879.2787833331759</v>
      </c>
      <c r="S88" s="3">
        <f t="shared" si="18"/>
        <v>19985.657024691922</v>
      </c>
      <c r="T88" s="26">
        <f t="shared" si="12"/>
        <v>1.9931233450646892</v>
      </c>
      <c r="U88" s="27">
        <f t="shared" si="13"/>
        <v>1.7575726288658651</v>
      </c>
      <c r="V88" s="2"/>
      <c r="X88" s="2"/>
      <c r="Y88" s="2"/>
      <c r="AD88" s="2"/>
      <c r="AE88" s="2"/>
      <c r="AK88">
        <v>2000</v>
      </c>
      <c r="AL88">
        <v>84</v>
      </c>
      <c r="AM88">
        <v>0.12130000000000001</v>
      </c>
      <c r="AN88">
        <v>0.11436</v>
      </c>
      <c r="AO88">
        <v>0.5</v>
      </c>
      <c r="AP88">
        <v>35416</v>
      </c>
      <c r="AQ88">
        <v>4050</v>
      </c>
      <c r="AR88">
        <v>33391</v>
      </c>
      <c r="AS88">
        <v>188470</v>
      </c>
      <c r="AT88">
        <v>5.32</v>
      </c>
      <c r="AV88">
        <v>2000</v>
      </c>
      <c r="AW88">
        <v>84</v>
      </c>
      <c r="AX88">
        <v>8.1390000000000004E-2</v>
      </c>
      <c r="AY88">
        <v>7.8210000000000002E-2</v>
      </c>
      <c r="AZ88">
        <v>0.5</v>
      </c>
      <c r="BA88">
        <v>53320</v>
      </c>
      <c r="BB88">
        <v>4170</v>
      </c>
      <c r="BC88">
        <v>51235</v>
      </c>
      <c r="BD88">
        <v>354574</v>
      </c>
      <c r="BE88">
        <v>6.65</v>
      </c>
    </row>
    <row r="89" spans="1:57" x14ac:dyDescent="0.3">
      <c r="A89" s="42">
        <f>A4</f>
        <v>1950</v>
      </c>
      <c r="B89" s="42">
        <v>85</v>
      </c>
      <c r="C89" s="42">
        <v>0.21254999999999999</v>
      </c>
      <c r="D89" s="43">
        <f t="shared" si="19"/>
        <v>0.19213125127115771</v>
      </c>
      <c r="E89" s="45">
        <v>0.5</v>
      </c>
      <c r="F89" s="8">
        <f t="shared" si="20"/>
        <v>8045.6104229600605</v>
      </c>
      <c r="G89" s="9">
        <f t="shared" si="21"/>
        <v>1545.8131978035849</v>
      </c>
      <c r="H89" s="8">
        <f t="shared" si="22"/>
        <v>7272.7038240582679</v>
      </c>
      <c r="I89" s="8">
        <f>SUM(H89:H114)</f>
        <v>28572.91696868154</v>
      </c>
      <c r="J89" s="25">
        <f t="shared" si="14"/>
        <v>3.5513672010692856</v>
      </c>
      <c r="K89" s="10">
        <f t="shared" si="23"/>
        <v>2.5849674099036744</v>
      </c>
      <c r="L89" s="10">
        <f t="shared" si="15"/>
        <v>3.023353695793771E-2</v>
      </c>
      <c r="M89" s="3">
        <f t="shared" si="16"/>
        <v>51129.088864269885</v>
      </c>
      <c r="N89" s="2">
        <f>((B88+E88)*D88+(B89+E89)*D89+(B90+E90)*D90)/3/SUM(D4:D89)</f>
        <v>6.8331359783480359</v>
      </c>
      <c r="O89" s="11">
        <f>O4</f>
        <v>6.9275303587084586E-2</v>
      </c>
      <c r="P89" s="3">
        <f>M89*O4</f>
        <v>3541.9831532033222</v>
      </c>
      <c r="Q89" s="10">
        <f>N89*O4</f>
        <v>0.47336756935189045</v>
      </c>
      <c r="R89" s="3">
        <f t="shared" si="17"/>
        <v>3830.0416922476074</v>
      </c>
      <c r="S89" s="3">
        <f t="shared" si="18"/>
        <v>15106.378241358747</v>
      </c>
      <c r="T89" s="26">
        <f t="shared" si="12"/>
        <v>1.8775925563396791</v>
      </c>
      <c r="U89" s="27">
        <f t="shared" si="13"/>
        <v>1.6737746447296065</v>
      </c>
      <c r="V89" s="2"/>
      <c r="X89" s="2"/>
      <c r="Y89" s="2"/>
      <c r="AD89" s="2"/>
      <c r="AE89" s="2"/>
      <c r="AK89">
        <v>2000</v>
      </c>
      <c r="AL89">
        <v>85</v>
      </c>
      <c r="AM89">
        <v>0.13592000000000001</v>
      </c>
      <c r="AN89">
        <v>0.12726999999999999</v>
      </c>
      <c r="AO89">
        <v>0.5</v>
      </c>
      <c r="AP89">
        <v>31366</v>
      </c>
      <c r="AQ89">
        <v>3992</v>
      </c>
      <c r="AR89">
        <v>29370</v>
      </c>
      <c r="AS89">
        <v>155079</v>
      </c>
      <c r="AT89">
        <v>4.9400000000000004</v>
      </c>
      <c r="AV89">
        <v>2000</v>
      </c>
      <c r="AW89">
        <v>85</v>
      </c>
      <c r="AX89">
        <v>9.2410000000000006E-2</v>
      </c>
      <c r="AY89">
        <v>8.8330000000000006E-2</v>
      </c>
      <c r="AZ89">
        <v>0.5</v>
      </c>
      <c r="BA89">
        <v>49150</v>
      </c>
      <c r="BB89">
        <v>4341</v>
      </c>
      <c r="BC89">
        <v>46979</v>
      </c>
      <c r="BD89">
        <v>303339</v>
      </c>
      <c r="BE89">
        <v>6.17</v>
      </c>
    </row>
    <row r="90" spans="1:57" x14ac:dyDescent="0.3">
      <c r="A90" s="42">
        <f>A4</f>
        <v>1950</v>
      </c>
      <c r="B90" s="42">
        <v>86</v>
      </c>
      <c r="C90" s="42">
        <v>0.25941999999999998</v>
      </c>
      <c r="D90" s="43">
        <f t="shared" si="19"/>
        <v>0.22963415389790298</v>
      </c>
      <c r="E90" s="45">
        <v>0.5</v>
      </c>
      <c r="F90" s="8">
        <f t="shared" si="20"/>
        <v>6499.7972251564752</v>
      </c>
      <c r="G90" s="9">
        <f t="shared" si="21"/>
        <v>1492.5754363067447</v>
      </c>
      <c r="H90" s="8">
        <f t="shared" si="22"/>
        <v>5753.509507003103</v>
      </c>
      <c r="I90" s="8">
        <f>SUM(H90:H114)</f>
        <v>21300.213144623271</v>
      </c>
      <c r="J90" s="25">
        <f t="shared" si="14"/>
        <v>3.2770580999333396</v>
      </c>
      <c r="K90" s="10">
        <f t="shared" si="23"/>
        <v>2.8146015638015771</v>
      </c>
      <c r="L90" s="10">
        <f t="shared" si="15"/>
        <v>3.2538746402330371E-2</v>
      </c>
      <c r="M90" s="3">
        <f t="shared" si="16"/>
        <v>45870.711116266262</v>
      </c>
      <c r="N90" s="2">
        <f>((B89+E89)*D89+(B90+E90)*D90+(B91+E91)*D91)/3/SUM(D4:D90)</f>
        <v>6.7959336158633201</v>
      </c>
      <c r="O90" s="11">
        <f>O4</f>
        <v>6.9275303587084586E-2</v>
      </c>
      <c r="P90" s="3">
        <f>M90*O4</f>
        <v>3177.7074383348008</v>
      </c>
      <c r="Q90" s="10">
        <f>N90*O4</f>
        <v>0.47079036439660499</v>
      </c>
      <c r="R90" s="3">
        <f t="shared" si="17"/>
        <v>3044.8126696417812</v>
      </c>
      <c r="S90" s="3">
        <f t="shared" si="18"/>
        <v>11276.33654911114</v>
      </c>
      <c r="T90" s="26">
        <f t="shared" si="12"/>
        <v>1.7348751289452227</v>
      </c>
      <c r="U90" s="27">
        <f t="shared" si="13"/>
        <v>1.542182970988117</v>
      </c>
      <c r="V90" s="2"/>
      <c r="X90" s="2"/>
      <c r="Y90" s="2"/>
      <c r="AD90" s="2"/>
      <c r="AE90" s="2"/>
      <c r="AK90">
        <v>2000</v>
      </c>
      <c r="AL90">
        <v>86</v>
      </c>
      <c r="AM90">
        <v>0.15507000000000001</v>
      </c>
      <c r="AN90">
        <v>0.14391000000000001</v>
      </c>
      <c r="AO90">
        <v>0.5</v>
      </c>
      <c r="AP90">
        <v>27374</v>
      </c>
      <c r="AQ90">
        <v>3939</v>
      </c>
      <c r="AR90">
        <v>25404</v>
      </c>
      <c r="AS90">
        <v>125709</v>
      </c>
      <c r="AT90">
        <v>4.59</v>
      </c>
      <c r="AV90">
        <v>2000</v>
      </c>
      <c r="AW90">
        <v>86</v>
      </c>
      <c r="AX90">
        <v>0.10382</v>
      </c>
      <c r="AY90">
        <v>9.8699999999999996E-2</v>
      </c>
      <c r="AZ90">
        <v>0.5</v>
      </c>
      <c r="BA90">
        <v>44809</v>
      </c>
      <c r="BB90">
        <v>4422</v>
      </c>
      <c r="BC90">
        <v>42598</v>
      </c>
      <c r="BD90">
        <v>256360</v>
      </c>
      <c r="BE90">
        <v>5.72</v>
      </c>
    </row>
    <row r="91" spans="1:57" x14ac:dyDescent="0.3">
      <c r="A91" s="42">
        <f>A4</f>
        <v>1950</v>
      </c>
      <c r="B91" s="42">
        <v>87</v>
      </c>
      <c r="C91" s="42">
        <v>0.27410000000000001</v>
      </c>
      <c r="D91" s="43">
        <f t="shared" si="19"/>
        <v>0.24106239831141993</v>
      </c>
      <c r="E91" s="45">
        <v>0.5</v>
      </c>
      <c r="F91" s="8">
        <f t="shared" si="20"/>
        <v>5007.2217888497307</v>
      </c>
      <c r="G91" s="9">
        <f t="shared" si="21"/>
        <v>1207.0528932973143</v>
      </c>
      <c r="H91" s="8">
        <f t="shared" si="22"/>
        <v>4403.6953422010738</v>
      </c>
      <c r="I91" s="8">
        <f>SUM(H91:H114)</f>
        <v>15546.70363762017</v>
      </c>
      <c r="J91" s="25">
        <f t="shared" si="14"/>
        <v>3.1048562043407291</v>
      </c>
      <c r="K91" s="10">
        <f t="shared" si="23"/>
        <v>3.0556639621129968</v>
      </c>
      <c r="L91" s="10">
        <f t="shared" si="15"/>
        <v>3.4921873852719963E-2</v>
      </c>
      <c r="M91" s="3">
        <f t="shared" si="16"/>
        <v>34564.379288120603</v>
      </c>
      <c r="N91" s="2">
        <f>((B90+E90)*D90+(B91+E91)*D91+(B92+E92)*D92)/3/SUM(D4:D91)</f>
        <v>6.7618491593717351</v>
      </c>
      <c r="O91" s="11">
        <f>O4</f>
        <v>6.9275303587084586E-2</v>
      </c>
      <c r="P91" s="3">
        <f>M91*O4</f>
        <v>2394.4578684836933</v>
      </c>
      <c r="Q91" s="10">
        <f>N91*O4</f>
        <v>0.46842915332554963</v>
      </c>
      <c r="R91" s="3">
        <f t="shared" si="17"/>
        <v>2340.8760615501583</v>
      </c>
      <c r="S91" s="3">
        <f t="shared" si="18"/>
        <v>8231.5238794693578</v>
      </c>
      <c r="T91" s="26">
        <f t="shared" si="12"/>
        <v>1.6439303523162532</v>
      </c>
      <c r="U91" s="27">
        <f t="shared" si="13"/>
        <v>1.4609258520244759</v>
      </c>
      <c r="V91" s="2"/>
      <c r="X91" s="2"/>
      <c r="Y91" s="2"/>
      <c r="AD91" s="2"/>
      <c r="AE91" s="2"/>
      <c r="AK91">
        <v>2000</v>
      </c>
      <c r="AL91">
        <v>87</v>
      </c>
      <c r="AM91">
        <v>0.17355000000000001</v>
      </c>
      <c r="AN91">
        <v>0.15969</v>
      </c>
      <c r="AO91">
        <v>0.5</v>
      </c>
      <c r="AP91">
        <v>23435</v>
      </c>
      <c r="AQ91">
        <v>3742</v>
      </c>
      <c r="AR91">
        <v>21563</v>
      </c>
      <c r="AS91">
        <v>100304</v>
      </c>
      <c r="AT91">
        <v>4.28</v>
      </c>
      <c r="AV91">
        <v>2000</v>
      </c>
      <c r="AW91">
        <v>87</v>
      </c>
      <c r="AX91">
        <v>0.11643000000000001</v>
      </c>
      <c r="AY91">
        <v>0.11003</v>
      </c>
      <c r="AZ91">
        <v>0.5</v>
      </c>
      <c r="BA91">
        <v>40386</v>
      </c>
      <c r="BB91">
        <v>4444</v>
      </c>
      <c r="BC91">
        <v>38164</v>
      </c>
      <c r="BD91">
        <v>213762</v>
      </c>
      <c r="BE91">
        <v>5.29</v>
      </c>
    </row>
    <row r="92" spans="1:57" x14ac:dyDescent="0.3">
      <c r="A92" s="42">
        <f>A4</f>
        <v>1950</v>
      </c>
      <c r="B92" s="42">
        <v>88</v>
      </c>
      <c r="C92" s="42">
        <v>0.26966000000000001</v>
      </c>
      <c r="D92" s="43">
        <f t="shared" si="19"/>
        <v>0.23762149396825957</v>
      </c>
      <c r="E92" s="45">
        <v>0.5</v>
      </c>
      <c r="F92" s="8">
        <f t="shared" si="20"/>
        <v>3800.1688955524164</v>
      </c>
      <c r="G92" s="9">
        <f t="shared" si="21"/>
        <v>903.00181029287614</v>
      </c>
      <c r="H92" s="8">
        <f t="shared" si="22"/>
        <v>3348.6679904059783</v>
      </c>
      <c r="I92" s="8">
        <f>SUM(H92:H114)</f>
        <v>11143.008295419098</v>
      </c>
      <c r="J92" s="25">
        <f t="shared" si="14"/>
        <v>2.9322402771257039</v>
      </c>
      <c r="K92" s="10">
        <f t="shared" si="23"/>
        <v>3.2932854560812563</v>
      </c>
      <c r="L92" s="10">
        <f t="shared" si="15"/>
        <v>3.7212265040466173E-2</v>
      </c>
      <c r="M92" s="3">
        <f t="shared" si="16"/>
        <v>24266.241501583259</v>
      </c>
      <c r="N92" s="2">
        <f>((B91+E91)*D91+(B92+E92)*D92+(B93+E93)*D93)/3/SUM(D4:D92)</f>
        <v>6.868306705023886</v>
      </c>
      <c r="O92" s="11">
        <f>O4</f>
        <v>6.9275303587084586E-2</v>
      </c>
      <c r="P92" s="3">
        <f>M92*O4</f>
        <v>1681.0512469396915</v>
      </c>
      <c r="Q92" s="10">
        <f>N92*O4</f>
        <v>0.47580403211973832</v>
      </c>
      <c r="R92" s="3">
        <f t="shared" si="17"/>
        <v>1755.3582583405127</v>
      </c>
      <c r="S92" s="3">
        <f t="shared" si="18"/>
        <v>5890.6478179192</v>
      </c>
      <c r="T92" s="26">
        <f t="shared" si="12"/>
        <v>1.5501015822779367</v>
      </c>
      <c r="U92" s="27">
        <f t="shared" si="13"/>
        <v>1.3821386948477672</v>
      </c>
      <c r="V92" s="2"/>
      <c r="X92" s="2"/>
      <c r="Y92" s="2"/>
      <c r="AD92" s="2"/>
      <c r="AE92" s="2"/>
      <c r="AK92">
        <v>2000</v>
      </c>
      <c r="AL92">
        <v>88</v>
      </c>
      <c r="AM92">
        <v>0.18572</v>
      </c>
      <c r="AN92">
        <v>0.16994000000000001</v>
      </c>
      <c r="AO92">
        <v>0.5</v>
      </c>
      <c r="AP92">
        <v>19692</v>
      </c>
      <c r="AQ92">
        <v>3346</v>
      </c>
      <c r="AR92">
        <v>18019</v>
      </c>
      <c r="AS92">
        <v>78741</v>
      </c>
      <c r="AT92">
        <v>4</v>
      </c>
      <c r="AV92">
        <v>2000</v>
      </c>
      <c r="AW92">
        <v>88</v>
      </c>
      <c r="AX92">
        <v>0.13453000000000001</v>
      </c>
      <c r="AY92">
        <v>0.12605</v>
      </c>
      <c r="AZ92">
        <v>0.5</v>
      </c>
      <c r="BA92">
        <v>35943</v>
      </c>
      <c r="BB92">
        <v>4530</v>
      </c>
      <c r="BC92">
        <v>33677</v>
      </c>
      <c r="BD92">
        <v>175598</v>
      </c>
      <c r="BE92">
        <v>4.8899999999999997</v>
      </c>
    </row>
    <row r="93" spans="1:57" x14ac:dyDescent="0.3">
      <c r="A93" s="42">
        <f>A4</f>
        <v>1950</v>
      </c>
      <c r="B93" s="42">
        <v>89</v>
      </c>
      <c r="C93" s="42">
        <v>0.33583000000000002</v>
      </c>
      <c r="D93" s="43">
        <f t="shared" si="19"/>
        <v>0.28754661084068617</v>
      </c>
      <c r="E93" s="45">
        <v>0.5</v>
      </c>
      <c r="F93" s="8">
        <f t="shared" si="20"/>
        <v>2897.1670852595403</v>
      </c>
      <c r="G93" s="9">
        <f t="shared" si="21"/>
        <v>833.07057640557002</v>
      </c>
      <c r="H93" s="8">
        <f t="shared" si="22"/>
        <v>2480.6317970567552</v>
      </c>
      <c r="I93" s="8">
        <f>SUM(H93:H114)</f>
        <v>7794.3403050131228</v>
      </c>
      <c r="J93" s="25">
        <f t="shared" si="14"/>
        <v>2.6903316500694241</v>
      </c>
      <c r="K93" s="10">
        <f t="shared" si="23"/>
        <v>3.5808320669219427</v>
      </c>
      <c r="L93" s="10">
        <f t="shared" si="15"/>
        <v>4.0009296837116681E-2</v>
      </c>
      <c r="M93" s="3">
        <f t="shared" si="16"/>
        <v>20821.924959019256</v>
      </c>
      <c r="N93" s="2">
        <f>((B92+E92)*D92+(B93+E93)*D93+(B94+E94)*D94)/3/SUM(D4:D93)</f>
        <v>6.6424295200686139</v>
      </c>
      <c r="O93" s="11">
        <f>O4</f>
        <v>6.9275303587084586E-2</v>
      </c>
      <c r="P93" s="3">
        <f>M93*O4</f>
        <v>1442.4451728035526</v>
      </c>
      <c r="Q93" s="10">
        <f>N93*O4</f>
        <v>0.46015632155856578</v>
      </c>
      <c r="R93" s="3">
        <f t="shared" si="17"/>
        <v>1339.1533941819041</v>
      </c>
      <c r="S93" s="3">
        <f t="shared" si="18"/>
        <v>4135.2895595786877</v>
      </c>
      <c r="T93" s="26">
        <f t="shared" si="12"/>
        <v>1.427356254535189</v>
      </c>
      <c r="U93" s="27">
        <f t="shared" si="13"/>
        <v>1.2629753955342351</v>
      </c>
      <c r="V93" s="2"/>
      <c r="X93" s="2"/>
      <c r="Y93" s="2"/>
      <c r="AD93" s="2"/>
      <c r="AE93" s="2"/>
      <c r="AK93">
        <v>2000</v>
      </c>
      <c r="AL93">
        <v>89</v>
      </c>
      <c r="AM93">
        <v>0.19872999999999999</v>
      </c>
      <c r="AN93">
        <v>0.18076999999999999</v>
      </c>
      <c r="AO93">
        <v>0.5</v>
      </c>
      <c r="AP93">
        <v>16346</v>
      </c>
      <c r="AQ93">
        <v>2955</v>
      </c>
      <c r="AR93">
        <v>14868</v>
      </c>
      <c r="AS93">
        <v>60722</v>
      </c>
      <c r="AT93">
        <v>3.71</v>
      </c>
      <c r="AV93">
        <v>2000</v>
      </c>
      <c r="AW93">
        <v>89</v>
      </c>
      <c r="AX93">
        <v>0.14960999999999999</v>
      </c>
      <c r="AY93">
        <v>0.13919999999999999</v>
      </c>
      <c r="AZ93">
        <v>0.5</v>
      </c>
      <c r="BA93">
        <v>31412</v>
      </c>
      <c r="BB93">
        <v>4372</v>
      </c>
      <c r="BC93">
        <v>29226</v>
      </c>
      <c r="BD93">
        <v>141920</v>
      </c>
      <c r="BE93">
        <v>4.5199999999999996</v>
      </c>
    </row>
    <row r="94" spans="1:57" x14ac:dyDescent="0.3">
      <c r="A94" s="42">
        <f>A4</f>
        <v>1950</v>
      </c>
      <c r="B94" s="42">
        <v>90</v>
      </c>
      <c r="C94" s="42">
        <v>0.31445000000000001</v>
      </c>
      <c r="D94" s="43">
        <f t="shared" si="19"/>
        <v>0.27172762427358554</v>
      </c>
      <c r="E94" s="45">
        <v>0.5</v>
      </c>
      <c r="F94" s="8">
        <f t="shared" si="20"/>
        <v>2064.0965088539701</v>
      </c>
      <c r="G94" s="9">
        <f t="shared" si="21"/>
        <v>560.87204062229125</v>
      </c>
      <c r="H94" s="8">
        <f t="shared" si="22"/>
        <v>1783.6604885428246</v>
      </c>
      <c r="I94" s="8">
        <f>SUM(H94:H114)</f>
        <v>5313.7085079563667</v>
      </c>
      <c r="J94" s="25">
        <f t="shared" si="14"/>
        <v>2.5743508044140095</v>
      </c>
      <c r="K94" s="10">
        <f t="shared" si="23"/>
        <v>3.8525596911955282</v>
      </c>
      <c r="L94" s="10">
        <f t="shared" si="15"/>
        <v>4.2569720344701967E-2</v>
      </c>
      <c r="M94" s="3">
        <f t="shared" si="16"/>
        <v>13175.375268634923</v>
      </c>
      <c r="N94" s="2">
        <f>((B93+E93)*D93+(B94+E94)*D94+(B95+E95)*D95)/3/SUM(D4:D94)</f>
        <v>6.9101311673938381</v>
      </c>
      <c r="O94" s="11">
        <f>O4</f>
        <v>6.9275303587084586E-2</v>
      </c>
      <c r="P94" s="3">
        <f>M94*O4</f>
        <v>912.72812160845046</v>
      </c>
      <c r="Q94" s="10">
        <f>N94*O4</f>
        <v>0.47870143444778335</v>
      </c>
      <c r="R94" s="3">
        <f t="shared" si="17"/>
        <v>929.81965410954047</v>
      </c>
      <c r="S94" s="3">
        <f t="shared" si="18"/>
        <v>2796.1361653967838</v>
      </c>
      <c r="T94" s="26">
        <f t="shared" si="12"/>
        <v>1.3546537932711573</v>
      </c>
      <c r="U94" s="27">
        <f t="shared" si="13"/>
        <v>1.2196970111428522</v>
      </c>
      <c r="V94" s="2"/>
      <c r="X94" s="2"/>
      <c r="Y94" s="2"/>
      <c r="AD94" s="2"/>
      <c r="AE94" s="2"/>
      <c r="AK94">
        <v>2000</v>
      </c>
      <c r="AL94">
        <v>90</v>
      </c>
      <c r="AM94">
        <v>0.22309999999999999</v>
      </c>
      <c r="AN94">
        <v>0.20071</v>
      </c>
      <c r="AO94">
        <v>0.5</v>
      </c>
      <c r="AP94">
        <v>13391</v>
      </c>
      <c r="AQ94">
        <v>2688</v>
      </c>
      <c r="AR94">
        <v>12047</v>
      </c>
      <c r="AS94">
        <v>45853</v>
      </c>
      <c r="AT94">
        <v>3.42</v>
      </c>
      <c r="AV94">
        <v>2000</v>
      </c>
      <c r="AW94">
        <v>90</v>
      </c>
      <c r="AX94">
        <v>0.17380000000000001</v>
      </c>
      <c r="AY94">
        <v>0.15991</v>
      </c>
      <c r="AZ94">
        <v>0.5</v>
      </c>
      <c r="BA94">
        <v>27040</v>
      </c>
      <c r="BB94">
        <v>4324</v>
      </c>
      <c r="BC94">
        <v>24878</v>
      </c>
      <c r="BD94">
        <v>112694</v>
      </c>
      <c r="BE94">
        <v>4.17</v>
      </c>
    </row>
    <row r="95" spans="1:57" x14ac:dyDescent="0.3">
      <c r="A95" s="42">
        <f>A4</f>
        <v>1950</v>
      </c>
      <c r="B95" s="42">
        <v>91</v>
      </c>
      <c r="C95" s="42">
        <v>0.38496000000000002</v>
      </c>
      <c r="D95" s="43">
        <f t="shared" si="19"/>
        <v>0.32282302428552262</v>
      </c>
      <c r="E95" s="45">
        <v>0.5</v>
      </c>
      <c r="F95" s="8">
        <f t="shared" si="20"/>
        <v>1503.2244682316789</v>
      </c>
      <c r="G95" s="9">
        <f t="shared" si="21"/>
        <v>485.27546901454707</v>
      </c>
      <c r="H95" s="8">
        <f t="shared" si="22"/>
        <v>1260.5867337244053</v>
      </c>
      <c r="I95" s="8">
        <f>SUM(H95:H114)</f>
        <v>3530.0480194135398</v>
      </c>
      <c r="J95" s="25">
        <f t="shared" si="14"/>
        <v>2.348317296595178</v>
      </c>
      <c r="K95" s="10">
        <f t="shared" si="23"/>
        <v>4.1753827154810512</v>
      </c>
      <c r="L95" s="10">
        <f t="shared" si="15"/>
        <v>4.563259798339947E-2</v>
      </c>
      <c r="M95" s="3">
        <f t="shared" si="16"/>
        <v>10634.403703928578</v>
      </c>
      <c r="N95" s="2">
        <f>((B94+E94)*D94+(B95+E95)*D95+(B96+E96)*D96)/3/SUM(D4:D95)</f>
        <v>6.874520766942414</v>
      </c>
      <c r="O95" s="11">
        <f>O4</f>
        <v>6.9275303587084586E-2</v>
      </c>
      <c r="P95" s="3">
        <f>M95*O4</f>
        <v>736.70154505726896</v>
      </c>
      <c r="Q95" s="10">
        <f>N95*O4</f>
        <v>0.47623451314565329</v>
      </c>
      <c r="R95" s="3">
        <f t="shared" si="17"/>
        <v>660.25182431129383</v>
      </c>
      <c r="S95" s="3">
        <f t="shared" si="18"/>
        <v>1866.3165112872432</v>
      </c>
      <c r="T95" s="26">
        <f t="shared" si="12"/>
        <v>1.2415421320827011</v>
      </c>
      <c r="U95" s="27">
        <f t="shared" si="13"/>
        <v>1.1067751645124768</v>
      </c>
      <c r="V95" s="2"/>
      <c r="X95" s="2"/>
      <c r="Y95" s="2"/>
      <c r="AD95" s="2"/>
      <c r="AE95" s="2"/>
      <c r="AK95">
        <v>2000</v>
      </c>
      <c r="AL95">
        <v>91</v>
      </c>
      <c r="AM95">
        <v>0.24596000000000001</v>
      </c>
      <c r="AN95">
        <v>0.21903</v>
      </c>
      <c r="AO95">
        <v>0.5</v>
      </c>
      <c r="AP95">
        <v>10703</v>
      </c>
      <c r="AQ95">
        <v>2344</v>
      </c>
      <c r="AR95">
        <v>9531</v>
      </c>
      <c r="AS95">
        <v>33806</v>
      </c>
      <c r="AT95">
        <v>3.16</v>
      </c>
      <c r="AV95">
        <v>2000</v>
      </c>
      <c r="AW95">
        <v>91</v>
      </c>
      <c r="AX95">
        <v>0.19212000000000001</v>
      </c>
      <c r="AY95">
        <v>0.17527999999999999</v>
      </c>
      <c r="AZ95">
        <v>0.5</v>
      </c>
      <c r="BA95">
        <v>22716</v>
      </c>
      <c r="BB95">
        <v>3982</v>
      </c>
      <c r="BC95">
        <v>20725</v>
      </c>
      <c r="BD95">
        <v>87817</v>
      </c>
      <c r="BE95">
        <v>3.87</v>
      </c>
    </row>
    <row r="96" spans="1:57" x14ac:dyDescent="0.3">
      <c r="A96" s="42">
        <f>A4</f>
        <v>1950</v>
      </c>
      <c r="B96" s="42">
        <v>92</v>
      </c>
      <c r="C96" s="42">
        <v>0.41800999999999999</v>
      </c>
      <c r="D96" s="43">
        <f t="shared" si="19"/>
        <v>0.34574712263390145</v>
      </c>
      <c r="E96" s="45">
        <v>0.5</v>
      </c>
      <c r="F96" s="8">
        <f t="shared" si="20"/>
        <v>1017.9489992171318</v>
      </c>
      <c r="G96" s="9">
        <f t="shared" si="21"/>
        <v>351.95293746738292</v>
      </c>
      <c r="H96" s="8">
        <f t="shared" si="22"/>
        <v>841.97253048344032</v>
      </c>
      <c r="I96" s="8">
        <f>SUM(H96:H114)</f>
        <v>2269.4612856891345</v>
      </c>
      <c r="J96" s="25">
        <f t="shared" si="14"/>
        <v>2.2294449794974955</v>
      </c>
      <c r="K96" s="10">
        <f t="shared" si="23"/>
        <v>4.5211298381149527</v>
      </c>
      <c r="L96" s="10">
        <f t="shared" si="15"/>
        <v>4.8877079330972462E-2</v>
      </c>
      <c r="M96" s="3">
        <f t="shared" si="16"/>
        <v>7200.7767707256835</v>
      </c>
      <c r="N96" s="2">
        <f>((B95+E95)*D95+(B96+E96)*D96+(B97+E97)*D97)/3/SUM(D4:D96)</f>
        <v>6.9522190782506428</v>
      </c>
      <c r="O96" s="11">
        <f>O4</f>
        <v>6.9275303587084586E-2</v>
      </c>
      <c r="P96" s="3">
        <f>M96*O4</f>
        <v>498.8359968548483</v>
      </c>
      <c r="Q96" s="10">
        <f>N96*O4</f>
        <v>0.48161708724973462</v>
      </c>
      <c r="R96" s="3">
        <f t="shared" si="17"/>
        <v>436.46417280771738</v>
      </c>
      <c r="S96" s="3">
        <f t="shared" si="18"/>
        <v>1206.0646869759494</v>
      </c>
      <c r="T96" s="26">
        <f t="shared" si="12"/>
        <v>1.1847987354017644</v>
      </c>
      <c r="U96" s="27">
        <f t="shared" si="13"/>
        <v>1.0446462440957311</v>
      </c>
      <c r="V96" s="2"/>
      <c r="X96" s="2"/>
      <c r="Y96" s="2"/>
      <c r="AD96" s="2"/>
      <c r="AE96" s="2"/>
      <c r="AK96">
        <v>2000</v>
      </c>
      <c r="AL96">
        <v>92</v>
      </c>
      <c r="AM96">
        <v>0.29298999999999997</v>
      </c>
      <c r="AN96">
        <v>0.25555</v>
      </c>
      <c r="AO96">
        <v>0.5</v>
      </c>
      <c r="AP96">
        <v>8359</v>
      </c>
      <c r="AQ96">
        <v>2136</v>
      </c>
      <c r="AR96">
        <v>7291</v>
      </c>
      <c r="AS96">
        <v>24275</v>
      </c>
      <c r="AT96">
        <v>2.9</v>
      </c>
      <c r="AV96">
        <v>2000</v>
      </c>
      <c r="AW96">
        <v>92</v>
      </c>
      <c r="AX96">
        <v>0.21195</v>
      </c>
      <c r="AY96">
        <v>0.19164</v>
      </c>
      <c r="AZ96">
        <v>0.5</v>
      </c>
      <c r="BA96">
        <v>18734</v>
      </c>
      <c r="BB96">
        <v>3590</v>
      </c>
      <c r="BC96">
        <v>16939</v>
      </c>
      <c r="BD96">
        <v>67092</v>
      </c>
      <c r="BE96">
        <v>3.58</v>
      </c>
    </row>
    <row r="97" spans="1:57" x14ac:dyDescent="0.3">
      <c r="A97" s="42">
        <f>A4</f>
        <v>1950</v>
      </c>
      <c r="B97" s="42">
        <v>93</v>
      </c>
      <c r="C97" s="42">
        <v>0.42503999999999997</v>
      </c>
      <c r="D97" s="43">
        <f t="shared" si="19"/>
        <v>0.35054267146108925</v>
      </c>
      <c r="E97" s="45">
        <v>0.5</v>
      </c>
      <c r="F97" s="8">
        <f t="shared" si="20"/>
        <v>665.99606174974883</v>
      </c>
      <c r="G97" s="9">
        <f t="shared" si="21"/>
        <v>233.46003866832152</v>
      </c>
      <c r="H97" s="8">
        <f t="shared" si="22"/>
        <v>549.26604241558812</v>
      </c>
      <c r="I97" s="8">
        <f>SUM(H97:H114)</f>
        <v>1427.488755205695</v>
      </c>
      <c r="J97" s="25">
        <f t="shared" si="14"/>
        <v>2.1433891837968266</v>
      </c>
      <c r="K97" s="10">
        <f t="shared" si="23"/>
        <v>4.871672509576042</v>
      </c>
      <c r="L97" s="10">
        <f t="shared" si="15"/>
        <v>5.2103449300278527E-2</v>
      </c>
      <c r="M97" s="3">
        <f t="shared" si="16"/>
        <v>4480.7021762199056</v>
      </c>
      <c r="N97" s="2">
        <f>((B96+E96)*D96+(B97+E97)*D97+(B98+E98)*D98)/3/SUM(D4:D97)</f>
        <v>6.8207116558869147</v>
      </c>
      <c r="O97" s="11">
        <f>O4</f>
        <v>6.9275303587084586E-2</v>
      </c>
      <c r="P97" s="3">
        <f>M97*O4</f>
        <v>310.40200354094452</v>
      </c>
      <c r="Q97" s="10">
        <f>N97*O4</f>
        <v>0.47250687064153241</v>
      </c>
      <c r="R97" s="3">
        <f t="shared" si="17"/>
        <v>289.73406356413938</v>
      </c>
      <c r="S97" s="3">
        <f t="shared" si="18"/>
        <v>769.60051416823194</v>
      </c>
      <c r="T97" s="26">
        <f t="shared" si="12"/>
        <v>1.1555631607584684</v>
      </c>
      <c r="U97" s="27">
        <f t="shared" si="13"/>
        <v>0.9878260230383582</v>
      </c>
      <c r="V97" s="2"/>
      <c r="X97" s="2"/>
      <c r="Y97" s="2"/>
      <c r="AD97" s="2"/>
      <c r="AE97" s="2"/>
      <c r="AK97">
        <v>2000</v>
      </c>
      <c r="AL97">
        <v>93</v>
      </c>
      <c r="AM97">
        <v>0.30698999999999999</v>
      </c>
      <c r="AN97">
        <v>0.26613999999999999</v>
      </c>
      <c r="AO97">
        <v>0.5</v>
      </c>
      <c r="AP97">
        <v>6223</v>
      </c>
      <c r="AQ97">
        <v>1656</v>
      </c>
      <c r="AR97">
        <v>5395</v>
      </c>
      <c r="AS97">
        <v>16984</v>
      </c>
      <c r="AT97">
        <v>2.73</v>
      </c>
      <c r="AV97">
        <v>2000</v>
      </c>
      <c r="AW97">
        <v>93</v>
      </c>
      <c r="AX97">
        <v>0.23604</v>
      </c>
      <c r="AY97">
        <v>0.21112</v>
      </c>
      <c r="AZ97">
        <v>0.5</v>
      </c>
      <c r="BA97">
        <v>15144</v>
      </c>
      <c r="BB97">
        <v>3197</v>
      </c>
      <c r="BC97">
        <v>13545</v>
      </c>
      <c r="BD97">
        <v>50152</v>
      </c>
      <c r="BE97">
        <v>3.31</v>
      </c>
    </row>
    <row r="98" spans="1:57" x14ac:dyDescent="0.3">
      <c r="A98" s="42">
        <f>A4</f>
        <v>1950</v>
      </c>
      <c r="B98" s="42">
        <v>94</v>
      </c>
      <c r="C98" s="42">
        <v>0.45339000000000002</v>
      </c>
      <c r="D98" s="43">
        <f t="shared" si="19"/>
        <v>0.36960287602052666</v>
      </c>
      <c r="E98" s="45">
        <v>0.5</v>
      </c>
      <c r="F98" s="8">
        <f t="shared" si="20"/>
        <v>432.53602308142729</v>
      </c>
      <c r="G98" s="9">
        <f t="shared" si="21"/>
        <v>159.86655811337644</v>
      </c>
      <c r="H98" s="8">
        <f t="shared" si="22"/>
        <v>352.60274402473908</v>
      </c>
      <c r="I98" s="8">
        <f>SUM(H98:H114)</f>
        <v>878.22271279010681</v>
      </c>
      <c r="J98" s="25">
        <f t="shared" si="14"/>
        <v>2.0304036332825315</v>
      </c>
      <c r="K98" s="10">
        <f t="shared" si="23"/>
        <v>5.2412753855965688</v>
      </c>
      <c r="L98" s="10">
        <f t="shared" si="15"/>
        <v>5.5463231593614486E-2</v>
      </c>
      <c r="M98" s="3">
        <f t="shared" si="16"/>
        <v>2882.3880888285994</v>
      </c>
      <c r="N98" s="2">
        <f>((B97+E97)*D97+(B98+E98)*D98+(B99+E99)*D99)/3/SUM(D4:D98)</f>
        <v>6.6649282653261048</v>
      </c>
      <c r="O98" s="11">
        <f>O4</f>
        <v>6.9275303587084586E-2</v>
      </c>
      <c r="P98" s="3">
        <f>M98*O4</f>
        <v>199.67830990939777</v>
      </c>
      <c r="Q98" s="10">
        <f>N98*O4</f>
        <v>0.46171492896660693</v>
      </c>
      <c r="R98" s="3">
        <f t="shared" si="17"/>
        <v>189.80079311392598</v>
      </c>
      <c r="S98" s="3">
        <f t="shared" si="18"/>
        <v>479.86645060409256</v>
      </c>
      <c r="T98" s="26">
        <f t="shared" si="12"/>
        <v>1.109425400422094</v>
      </c>
      <c r="U98" s="27">
        <f t="shared" si="13"/>
        <v>0.92097823286043745</v>
      </c>
      <c r="V98" s="2"/>
      <c r="X98" s="2"/>
      <c r="Y98" s="2"/>
      <c r="AD98" s="2"/>
      <c r="AE98" s="2"/>
      <c r="AK98">
        <v>2000</v>
      </c>
      <c r="AL98">
        <v>94</v>
      </c>
      <c r="AM98">
        <v>0.34440999999999999</v>
      </c>
      <c r="AN98">
        <v>0.29381000000000002</v>
      </c>
      <c r="AO98">
        <v>0.5</v>
      </c>
      <c r="AP98">
        <v>4567</v>
      </c>
      <c r="AQ98">
        <v>1342</v>
      </c>
      <c r="AR98">
        <v>3896</v>
      </c>
      <c r="AS98">
        <v>11589</v>
      </c>
      <c r="AT98">
        <v>2.54</v>
      </c>
      <c r="AV98">
        <v>2000</v>
      </c>
      <c r="AW98">
        <v>94</v>
      </c>
      <c r="AX98">
        <v>0.25875999999999999</v>
      </c>
      <c r="AY98">
        <v>0.22911000000000001</v>
      </c>
      <c r="AZ98">
        <v>0.5</v>
      </c>
      <c r="BA98">
        <v>11947</v>
      </c>
      <c r="BB98">
        <v>2737</v>
      </c>
      <c r="BC98">
        <v>10578</v>
      </c>
      <c r="BD98">
        <v>36607</v>
      </c>
      <c r="BE98">
        <v>3.06</v>
      </c>
    </row>
    <row r="99" spans="1:57" x14ac:dyDescent="0.3">
      <c r="A99" s="42">
        <f>A4</f>
        <v>1950</v>
      </c>
      <c r="B99" s="42">
        <v>95</v>
      </c>
      <c r="C99" s="42">
        <v>0.48204999999999998</v>
      </c>
      <c r="D99" s="43">
        <f t="shared" si="19"/>
        <v>0.388428919643037</v>
      </c>
      <c r="E99" s="45">
        <v>0.5</v>
      </c>
      <c r="F99" s="8">
        <f t="shared" si="20"/>
        <v>272.66946496805087</v>
      </c>
      <c r="G99" s="9">
        <f t="shared" si="21"/>
        <v>105.91270569718492</v>
      </c>
      <c r="H99" s="8">
        <f t="shared" si="22"/>
        <v>219.7131121194584</v>
      </c>
      <c r="I99" s="8">
        <f>SUM(H99:H114)</f>
        <v>525.61996876536773</v>
      </c>
      <c r="J99" s="25">
        <f t="shared" si="14"/>
        <v>1.9276818136822012</v>
      </c>
      <c r="K99" s="10">
        <f t="shared" si="23"/>
        <v>5.6297043052396054</v>
      </c>
      <c r="L99" s="10">
        <f t="shared" si="15"/>
        <v>5.894978330093828E-2</v>
      </c>
      <c r="M99" s="3">
        <f t="shared" si="16"/>
        <v>1796.6597969750153</v>
      </c>
      <c r="N99" s="2">
        <f>((B98+E98)*D98+(B99+E99)*D99+(B100+E100)*D100)/3/SUM(D4:D99)</f>
        <v>6.5893578874197827</v>
      </c>
      <c r="O99" s="11">
        <f>O4</f>
        <v>6.9275303587084586E-2</v>
      </c>
      <c r="P99" s="3">
        <f>M99*O4</f>
        <v>124.46415287815394</v>
      </c>
      <c r="Q99" s="10">
        <f>N99*O4</f>
        <v>0.45647976809495577</v>
      </c>
      <c r="R99" s="3">
        <f t="shared" si="17"/>
        <v>119.41852165174703</v>
      </c>
      <c r="S99" s="3">
        <f t="shared" si="18"/>
        <v>290.06565749016659</v>
      </c>
      <c r="T99" s="26">
        <f t="shared" si="12"/>
        <v>1.0637995623167928</v>
      </c>
      <c r="U99" s="27">
        <f t="shared" si="13"/>
        <v>0.8638822513654083</v>
      </c>
      <c r="V99" s="2"/>
      <c r="X99" s="2"/>
      <c r="Y99" s="2"/>
      <c r="AD99" s="2"/>
      <c r="AE99" s="2"/>
      <c r="AK99">
        <v>2000</v>
      </c>
      <c r="AL99">
        <v>95</v>
      </c>
      <c r="AM99">
        <v>0.36770000000000003</v>
      </c>
      <c r="AN99">
        <v>0.31059999999999999</v>
      </c>
      <c r="AO99">
        <v>0.5</v>
      </c>
      <c r="AP99">
        <v>3225</v>
      </c>
      <c r="AQ99">
        <v>1002</v>
      </c>
      <c r="AR99">
        <v>2724</v>
      </c>
      <c r="AS99">
        <v>7693</v>
      </c>
      <c r="AT99">
        <v>2.39</v>
      </c>
      <c r="AV99">
        <v>2000</v>
      </c>
      <c r="AW99">
        <v>95</v>
      </c>
      <c r="AX99">
        <v>0.29260000000000003</v>
      </c>
      <c r="AY99">
        <v>0.25524999999999998</v>
      </c>
      <c r="AZ99">
        <v>0.5</v>
      </c>
      <c r="BA99">
        <v>9210</v>
      </c>
      <c r="BB99">
        <v>2351</v>
      </c>
      <c r="BC99">
        <v>8034</v>
      </c>
      <c r="BD99">
        <v>26029</v>
      </c>
      <c r="BE99">
        <v>2.83</v>
      </c>
    </row>
    <row r="100" spans="1:57" x14ac:dyDescent="0.3">
      <c r="A100" s="42">
        <f>A4</f>
        <v>1950</v>
      </c>
      <c r="B100" s="42">
        <v>96</v>
      </c>
      <c r="C100" s="42">
        <v>0.51083000000000001</v>
      </c>
      <c r="D100" s="43">
        <f t="shared" si="19"/>
        <v>0.40690130355300841</v>
      </c>
      <c r="E100" s="45">
        <v>0.5</v>
      </c>
      <c r="F100" s="8">
        <f t="shared" si="20"/>
        <v>166.75675927086596</v>
      </c>
      <c r="G100" s="9">
        <f t="shared" si="21"/>
        <v>67.853542723590579</v>
      </c>
      <c r="H100" s="8">
        <f t="shared" si="22"/>
        <v>132.82998790907067</v>
      </c>
      <c r="I100" s="8">
        <f>SUM(H100:H114)</f>
        <v>305.90685664590939</v>
      </c>
      <c r="J100" s="25">
        <f t="shared" si="14"/>
        <v>1.8344495178694344</v>
      </c>
      <c r="K100" s="10">
        <f t="shared" si="23"/>
        <v>6.0366056087926134</v>
      </c>
      <c r="L100" s="10">
        <f t="shared" si="15"/>
        <v>6.2555498536711024E-2</v>
      </c>
      <c r="M100" s="3">
        <f t="shared" si="16"/>
        <v>1084.6935011439541</v>
      </c>
      <c r="N100" s="2">
        <f>((B99+E99)*D99+(B100+E100)*D100+(B101+E101)*D101)/3/SUM(D4:D100)</f>
        <v>6.5041971196607999</v>
      </c>
      <c r="O100" s="11">
        <f>O4</f>
        <v>6.9275303587084586E-2</v>
      </c>
      <c r="P100" s="3">
        <f>M100*O4</f>
        <v>75.142471590685105</v>
      </c>
      <c r="Q100" s="10">
        <f>N100*O4</f>
        <v>0.45058023005474307</v>
      </c>
      <c r="R100" s="3">
        <f t="shared" si="17"/>
        <v>72.979421398832869</v>
      </c>
      <c r="S100" s="3">
        <f t="shared" si="18"/>
        <v>170.64713583841959</v>
      </c>
      <c r="T100" s="26">
        <f t="shared" si="12"/>
        <v>1.0233296484326277</v>
      </c>
      <c r="U100" s="27">
        <f t="shared" si="13"/>
        <v>0.8111198694368067</v>
      </c>
      <c r="V100" s="2"/>
      <c r="X100" s="2"/>
      <c r="Y100" s="2"/>
      <c r="AD100" s="2"/>
      <c r="AE100" s="2"/>
      <c r="AK100">
        <v>2000</v>
      </c>
      <c r="AL100">
        <v>96</v>
      </c>
      <c r="AM100">
        <v>0.39874999999999999</v>
      </c>
      <c r="AN100">
        <v>0.33246999999999999</v>
      </c>
      <c r="AO100">
        <v>0.5</v>
      </c>
      <c r="AP100">
        <v>2223</v>
      </c>
      <c r="AQ100">
        <v>739</v>
      </c>
      <c r="AR100">
        <v>1854</v>
      </c>
      <c r="AS100">
        <v>4969</v>
      </c>
      <c r="AT100">
        <v>2.2400000000000002</v>
      </c>
      <c r="AV100">
        <v>2000</v>
      </c>
      <c r="AW100">
        <v>96</v>
      </c>
      <c r="AX100">
        <v>0.32258999999999999</v>
      </c>
      <c r="AY100">
        <v>0.27778000000000003</v>
      </c>
      <c r="AZ100">
        <v>0.5</v>
      </c>
      <c r="BA100">
        <v>6859</v>
      </c>
      <c r="BB100">
        <v>1905</v>
      </c>
      <c r="BC100">
        <v>5906</v>
      </c>
      <c r="BD100">
        <v>17995</v>
      </c>
      <c r="BE100">
        <v>2.62</v>
      </c>
    </row>
    <row r="101" spans="1:57" x14ac:dyDescent="0.3">
      <c r="A101" s="42">
        <f>A4</f>
        <v>1950</v>
      </c>
      <c r="B101" s="42">
        <v>97</v>
      </c>
      <c r="C101" s="42">
        <v>0.53954000000000002</v>
      </c>
      <c r="D101" s="43">
        <f t="shared" si="19"/>
        <v>0.42491159816344692</v>
      </c>
      <c r="E101" s="45">
        <v>0.5</v>
      </c>
      <c r="F101" s="8">
        <f t="shared" si="20"/>
        <v>98.903216547275377</v>
      </c>
      <c r="G101" s="9">
        <f t="shared" si="21"/>
        <v>42.025123806608249</v>
      </c>
      <c r="H101" s="8">
        <f t="shared" si="22"/>
        <v>77.89065464397126</v>
      </c>
      <c r="I101" s="8">
        <f>SUM(H101:H114)</f>
        <v>173.07686873683886</v>
      </c>
      <c r="J101" s="25">
        <f t="shared" si="14"/>
        <v>1.7499619808028057</v>
      </c>
      <c r="K101" s="10">
        <f t="shared" si="23"/>
        <v>6.46151720695606</v>
      </c>
      <c r="L101" s="10">
        <f t="shared" si="15"/>
        <v>6.6271971353395492E-2</v>
      </c>
      <c r="M101" s="3">
        <f t="shared" si="16"/>
        <v>634.13118620704893</v>
      </c>
      <c r="N101" s="2">
        <f>((B100+E100)*D100+(B101+E101)*D101+(B102+E102)*D102)/3/SUM(D4:D101)</f>
        <v>6.4106444300772711</v>
      </c>
      <c r="O101" s="11">
        <f>O4</f>
        <v>6.9275303587084586E-2</v>
      </c>
      <c r="P101" s="3">
        <f>M101*O4</f>
        <v>43.929630438531383</v>
      </c>
      <c r="Q101" s="10">
        <f>N101*O4</f>
        <v>0.4440993390824558</v>
      </c>
      <c r="R101" s="3">
        <f t="shared" si="17"/>
        <v>43.299466395883805</v>
      </c>
      <c r="S101" s="3">
        <f t="shared" si="18"/>
        <v>97.667714439586717</v>
      </c>
      <c r="T101" s="26">
        <f t="shared" si="12"/>
        <v>0.98750796838747812</v>
      </c>
      <c r="U101" s="27">
        <f t="shared" si="13"/>
        <v>0.76245401241532762</v>
      </c>
      <c r="V101" s="2"/>
      <c r="X101" s="2"/>
      <c r="Y101" s="2"/>
      <c r="AD101" s="2"/>
      <c r="AE101" s="2"/>
      <c r="AK101">
        <v>2000</v>
      </c>
      <c r="AL101">
        <v>97</v>
      </c>
      <c r="AM101">
        <v>0.43064000000000002</v>
      </c>
      <c r="AN101">
        <v>0.35433999999999999</v>
      </c>
      <c r="AO101">
        <v>0.5</v>
      </c>
      <c r="AP101">
        <v>1484</v>
      </c>
      <c r="AQ101">
        <v>526</v>
      </c>
      <c r="AR101">
        <v>1221</v>
      </c>
      <c r="AS101">
        <v>3116</v>
      </c>
      <c r="AT101">
        <v>2.1</v>
      </c>
      <c r="AV101">
        <v>2000</v>
      </c>
      <c r="AW101">
        <v>97</v>
      </c>
      <c r="AX101">
        <v>0.35410999999999998</v>
      </c>
      <c r="AY101">
        <v>0.30085000000000001</v>
      </c>
      <c r="AZ101">
        <v>0.5</v>
      </c>
      <c r="BA101">
        <v>4954</v>
      </c>
      <c r="BB101">
        <v>1490</v>
      </c>
      <c r="BC101">
        <v>4208</v>
      </c>
      <c r="BD101">
        <v>12089</v>
      </c>
      <c r="BE101">
        <v>2.44</v>
      </c>
    </row>
    <row r="102" spans="1:57" x14ac:dyDescent="0.3">
      <c r="A102" s="42">
        <f>A4</f>
        <v>1950</v>
      </c>
      <c r="B102" s="42">
        <v>98</v>
      </c>
      <c r="C102" s="42">
        <v>0.56798999999999999</v>
      </c>
      <c r="D102" s="43">
        <f t="shared" si="19"/>
        <v>0.44236153567576197</v>
      </c>
      <c r="E102" s="45">
        <v>0.5</v>
      </c>
      <c r="F102" s="8">
        <f t="shared" si="20"/>
        <v>56.878092740667128</v>
      </c>
      <c r="G102" s="9">
        <f t="shared" si="21"/>
        <v>25.160680451069918</v>
      </c>
      <c r="H102" s="8">
        <f t="shared" si="22"/>
        <v>44.297752515132167</v>
      </c>
      <c r="I102" s="8">
        <f>SUM(H102:H114)</f>
        <v>95.186214092867544</v>
      </c>
      <c r="J102" s="25">
        <f t="shared" si="14"/>
        <v>1.6735127622310477</v>
      </c>
      <c r="K102" s="10">
        <f t="shared" si="23"/>
        <v>6.9038787426318216</v>
      </c>
      <c r="L102" s="10">
        <f t="shared" si="15"/>
        <v>7.0090139519104783E-2</v>
      </c>
      <c r="M102" s="3">
        <f t="shared" si="16"/>
        <v>358.97603605442617</v>
      </c>
      <c r="N102" s="2">
        <f>((B101+E101)*D101+(B102+E102)*D102+(B103+E103)*D103)/3/SUM(D4:D102)</f>
        <v>6.3098883721968022</v>
      </c>
      <c r="O102" s="11">
        <f>O4</f>
        <v>6.9275303587084586E-2</v>
      </c>
      <c r="P102" s="3">
        <f>M102*O4</f>
        <v>24.868173878158593</v>
      </c>
      <c r="Q102" s="10">
        <f>N102*O4</f>
        <v>0.43711943258454844</v>
      </c>
      <c r="R102" s="3">
        <f t="shared" si="17"/>
        <v>24.934344070946842</v>
      </c>
      <c r="S102" s="3">
        <f t="shared" si="18"/>
        <v>54.36824804370292</v>
      </c>
      <c r="T102" s="26">
        <f t="shared" si="12"/>
        <v>0.95587326198844746</v>
      </c>
      <c r="U102" s="27">
        <f t="shared" si="13"/>
        <v>0.71763950024260026</v>
      </c>
      <c r="V102" s="2"/>
      <c r="X102" s="2"/>
      <c r="Y102" s="2"/>
      <c r="AD102" s="2"/>
      <c r="AE102" s="2"/>
      <c r="AK102">
        <v>2000</v>
      </c>
      <c r="AL102">
        <v>98</v>
      </c>
      <c r="AM102">
        <v>0.46311000000000002</v>
      </c>
      <c r="AN102">
        <v>0.37603999999999999</v>
      </c>
      <c r="AO102">
        <v>0.5</v>
      </c>
      <c r="AP102">
        <v>958</v>
      </c>
      <c r="AQ102">
        <v>360</v>
      </c>
      <c r="AR102">
        <v>778</v>
      </c>
      <c r="AS102">
        <v>1895</v>
      </c>
      <c r="AT102">
        <v>1.98</v>
      </c>
      <c r="AV102">
        <v>2000</v>
      </c>
      <c r="AW102">
        <v>98</v>
      </c>
      <c r="AX102">
        <v>0.38696000000000003</v>
      </c>
      <c r="AY102">
        <v>0.32423000000000002</v>
      </c>
      <c r="AZ102">
        <v>0.5</v>
      </c>
      <c r="BA102">
        <v>3463</v>
      </c>
      <c r="BB102">
        <v>1123</v>
      </c>
      <c r="BC102">
        <v>2902</v>
      </c>
      <c r="BD102">
        <v>7880</v>
      </c>
      <c r="BE102">
        <v>2.2799999999999998</v>
      </c>
    </row>
    <row r="103" spans="1:57" x14ac:dyDescent="0.3">
      <c r="A103" s="42">
        <f>A4</f>
        <v>1950</v>
      </c>
      <c r="B103" s="42">
        <v>99</v>
      </c>
      <c r="C103" s="42">
        <v>0.59599000000000002</v>
      </c>
      <c r="D103" s="43">
        <f t="shared" si="19"/>
        <v>0.45916201526200023</v>
      </c>
      <c r="E103" s="45">
        <v>0.5</v>
      </c>
      <c r="F103" s="8">
        <f t="shared" si="20"/>
        <v>31.71741228959721</v>
      </c>
      <c r="G103" s="9">
        <f t="shared" si="21"/>
        <v>14.563430945787188</v>
      </c>
      <c r="H103" s="8">
        <f t="shared" si="22"/>
        <v>24.435696816703615</v>
      </c>
      <c r="I103" s="8">
        <f>SUM(H103:H114)</f>
        <v>50.888461577735377</v>
      </c>
      <c r="J103" s="25">
        <f t="shared" si="14"/>
        <v>1.6044329566704898</v>
      </c>
      <c r="K103" s="10">
        <f t="shared" ref="K103:K111" si="24">IF(F103=0, K102, K102+G103/F103)</f>
        <v>7.3630407578938222</v>
      </c>
      <c r="L103" s="10">
        <f t="shared" si="15"/>
        <v>7.4000409627073591E-2</v>
      </c>
      <c r="M103" s="3">
        <f t="shared" si="16"/>
        <v>196.80203149117503</v>
      </c>
      <c r="N103" s="2">
        <f>((B102+E102)*D102+(B103+E103)*D103+(B104+E104)*D104)/3/SUM(D4:D103)</f>
        <v>6.2031613424355063</v>
      </c>
      <c r="O103" s="11">
        <f>O4</f>
        <v>6.9275303587084586E-2</v>
      </c>
      <c r="P103" s="3">
        <f>M103*O4</f>
        <v>13.633520478106131</v>
      </c>
      <c r="Q103" s="10">
        <f>N103*O4</f>
        <v>0.42972588519688687</v>
      </c>
      <c r="R103" s="3">
        <f t="shared" si="17"/>
        <v>13.935045371742905</v>
      </c>
      <c r="S103" s="3">
        <f t="shared" si="18"/>
        <v>29.433903972756074</v>
      </c>
      <c r="T103" s="26">
        <f t="shared" si="12"/>
        <v>0.92800458322414625</v>
      </c>
      <c r="U103" s="27">
        <f t="shared" si="13"/>
        <v>0.67642837344634354</v>
      </c>
      <c r="V103" s="2"/>
      <c r="X103" s="2"/>
      <c r="Y103" s="2"/>
      <c r="AD103" s="2"/>
      <c r="AE103" s="2"/>
      <c r="AK103">
        <v>2000</v>
      </c>
      <c r="AL103">
        <v>99</v>
      </c>
      <c r="AM103">
        <v>0.49590000000000001</v>
      </c>
      <c r="AN103">
        <v>0.39737</v>
      </c>
      <c r="AO103">
        <v>0.5</v>
      </c>
      <c r="AP103">
        <v>598</v>
      </c>
      <c r="AQ103">
        <v>238</v>
      </c>
      <c r="AR103">
        <v>479</v>
      </c>
      <c r="AS103">
        <v>1116</v>
      </c>
      <c r="AT103">
        <v>1.87</v>
      </c>
      <c r="AV103">
        <v>2000</v>
      </c>
      <c r="AW103">
        <v>99</v>
      </c>
      <c r="AX103">
        <v>0.42087000000000002</v>
      </c>
      <c r="AY103">
        <v>0.34770000000000001</v>
      </c>
      <c r="AZ103">
        <v>0.5</v>
      </c>
      <c r="BA103">
        <v>2340</v>
      </c>
      <c r="BB103">
        <v>814</v>
      </c>
      <c r="BC103">
        <v>1934</v>
      </c>
      <c r="BD103">
        <v>4978</v>
      </c>
      <c r="BE103">
        <v>2.13</v>
      </c>
    </row>
    <row r="104" spans="1:57" x14ac:dyDescent="0.3">
      <c r="A104" s="42">
        <f>A4</f>
        <v>1950</v>
      </c>
      <c r="B104" s="42">
        <v>100</v>
      </c>
      <c r="C104" s="42">
        <v>0.62339</v>
      </c>
      <c r="D104" s="43">
        <f t="shared" si="19"/>
        <v>0.47525529944079986</v>
      </c>
      <c r="E104" s="45">
        <v>0.5</v>
      </c>
      <c r="F104" s="8">
        <f t="shared" si="20"/>
        <v>17.153981343810024</v>
      </c>
      <c r="G104" s="9">
        <f t="shared" si="21"/>
        <v>8.1525205401543275</v>
      </c>
      <c r="H104" s="8">
        <f t="shared" si="22"/>
        <v>13.07772107373286</v>
      </c>
      <c r="I104" s="8">
        <f>SUM(H104:H114)</f>
        <v>26.452764761031762</v>
      </c>
      <c r="J104" s="25">
        <f t="shared" si="14"/>
        <v>1.5420772723748579</v>
      </c>
      <c r="K104" s="10">
        <f t="shared" si="24"/>
        <v>7.8382960573346221</v>
      </c>
      <c r="L104" s="10">
        <f t="shared" si="15"/>
        <v>7.7992995595369374E-2</v>
      </c>
      <c r="M104" s="3">
        <f t="shared" si="16"/>
        <v>104.52888080424445</v>
      </c>
      <c r="N104" s="2">
        <f>((B103+E103)*D103+(B104+E104)*D104+(B105+E105)*D105)/3/SUM(D4:D104)</f>
        <v>6.0915794297760915</v>
      </c>
      <c r="O104" s="11">
        <f>O4</f>
        <v>6.9275303587084586E-2</v>
      </c>
      <c r="P104" s="3">
        <f>M104*O4</f>
        <v>7.241269951332213</v>
      </c>
      <c r="Q104" s="10">
        <f>N104*O4</f>
        <v>0.42199601432257833</v>
      </c>
      <c r="R104" s="3">
        <f t="shared" si="17"/>
        <v>7.5589749041952041</v>
      </c>
      <c r="S104" s="3">
        <f t="shared" si="18"/>
        <v>15.498858601013168</v>
      </c>
      <c r="T104" s="26">
        <f t="shared" si="12"/>
        <v>0.90351378437320595</v>
      </c>
      <c r="U104" s="27">
        <f t="shared" si="13"/>
        <v>0.63856348800165197</v>
      </c>
      <c r="V104" s="2"/>
      <c r="X104" s="2"/>
      <c r="Y104" s="2"/>
      <c r="AD104" s="2"/>
      <c r="AE104" s="2"/>
      <c r="AK104">
        <v>2000</v>
      </c>
      <c r="AL104">
        <v>100</v>
      </c>
      <c r="AM104">
        <v>0.52873000000000003</v>
      </c>
      <c r="AN104">
        <v>0.41818</v>
      </c>
      <c r="AO104">
        <v>0.5</v>
      </c>
      <c r="AP104">
        <v>360</v>
      </c>
      <c r="AQ104">
        <v>151</v>
      </c>
      <c r="AR104">
        <v>285</v>
      </c>
      <c r="AS104">
        <v>637</v>
      </c>
      <c r="AT104">
        <v>1.77</v>
      </c>
      <c r="AV104">
        <v>2000</v>
      </c>
      <c r="AW104">
        <v>100</v>
      </c>
      <c r="AX104">
        <v>0.45554</v>
      </c>
      <c r="AY104">
        <v>0.37103000000000003</v>
      </c>
      <c r="AZ104">
        <v>0.5</v>
      </c>
      <c r="BA104">
        <v>1527</v>
      </c>
      <c r="BB104">
        <v>566</v>
      </c>
      <c r="BC104">
        <v>1243</v>
      </c>
      <c r="BD104">
        <v>3045</v>
      </c>
      <c r="BE104">
        <v>1.99</v>
      </c>
    </row>
    <row r="105" spans="1:57" x14ac:dyDescent="0.3">
      <c r="A105" s="42">
        <f>A4</f>
        <v>1950</v>
      </c>
      <c r="B105" s="42">
        <v>101</v>
      </c>
      <c r="C105" s="42">
        <v>0.65000999999999998</v>
      </c>
      <c r="D105" s="43">
        <f t="shared" si="19"/>
        <v>0.49057173369157098</v>
      </c>
      <c r="E105" s="45">
        <v>0.5</v>
      </c>
      <c r="F105" s="8">
        <f t="shared" si="20"/>
        <v>9.0014608036556965</v>
      </c>
      <c r="G105" s="9">
        <f t="shared" si="21"/>
        <v>4.4158622322060967</v>
      </c>
      <c r="H105" s="8">
        <f t="shared" si="22"/>
        <v>6.7935296875526481</v>
      </c>
      <c r="I105" s="8">
        <f>SUM(H105:H114)</f>
        <v>13.375043687298898</v>
      </c>
      <c r="J105" s="25">
        <f t="shared" si="14"/>
        <v>1.4858747906636434</v>
      </c>
      <c r="K105" s="10">
        <f t="shared" si="24"/>
        <v>8.3288677910261928</v>
      </c>
      <c r="L105" s="10">
        <f t="shared" si="15"/>
        <v>8.205781074902653E-2</v>
      </c>
      <c r="M105" s="3">
        <f t="shared" si="16"/>
        <v>53.814039052443071</v>
      </c>
      <c r="N105" s="2">
        <f>((B104+E104)*D104+(B105+E105)*D105+(B106+E106)*D106)/3/SUM(D4:D105)</f>
        <v>5.9763044532282308</v>
      </c>
      <c r="O105" s="11">
        <f>O4</f>
        <v>6.9275303587084586E-2</v>
      </c>
      <c r="P105" s="3">
        <f>M105*O4</f>
        <v>3.7279838926052196</v>
      </c>
      <c r="Q105" s="10">
        <f>N105*O4</f>
        <v>0.41401030532623123</v>
      </c>
      <c r="R105" s="3">
        <f t="shared" si="17"/>
        <v>3.9809383873661606</v>
      </c>
      <c r="S105" s="3">
        <f t="shared" si="18"/>
        <v>7.9398836968179634</v>
      </c>
      <c r="T105" s="26">
        <f t="shared" si="12"/>
        <v>0.88206613015449642</v>
      </c>
      <c r="U105" s="27">
        <f t="shared" si="13"/>
        <v>0.60380866050914694</v>
      </c>
      <c r="V105" s="2"/>
      <c r="X105" s="2"/>
      <c r="Y105" s="2"/>
      <c r="AD105" s="2"/>
      <c r="AE105" s="2"/>
      <c r="AK105">
        <v>2000</v>
      </c>
      <c r="AL105">
        <v>101</v>
      </c>
      <c r="AM105">
        <v>0.56130000000000002</v>
      </c>
      <c r="AN105">
        <v>0.43830000000000002</v>
      </c>
      <c r="AO105">
        <v>0.5</v>
      </c>
      <c r="AP105">
        <v>210</v>
      </c>
      <c r="AQ105">
        <v>92</v>
      </c>
      <c r="AR105">
        <v>164</v>
      </c>
      <c r="AS105">
        <v>352</v>
      </c>
      <c r="AT105">
        <v>1.68</v>
      </c>
      <c r="AV105">
        <v>2000</v>
      </c>
      <c r="AW105">
        <v>101</v>
      </c>
      <c r="AX105">
        <v>0.49064999999999998</v>
      </c>
      <c r="AY105">
        <v>0.39399000000000001</v>
      </c>
      <c r="AZ105">
        <v>0.5</v>
      </c>
      <c r="BA105">
        <v>960</v>
      </c>
      <c r="BB105">
        <v>378</v>
      </c>
      <c r="BC105">
        <v>771</v>
      </c>
      <c r="BD105">
        <v>1801</v>
      </c>
      <c r="BE105">
        <v>1.88</v>
      </c>
    </row>
    <row r="106" spans="1:57" x14ac:dyDescent="0.3">
      <c r="A106" s="42">
        <f>A4</f>
        <v>1950</v>
      </c>
      <c r="B106" s="42">
        <v>102</v>
      </c>
      <c r="C106" s="42">
        <v>0.67574000000000001</v>
      </c>
      <c r="D106" s="43">
        <f t="shared" si="19"/>
        <v>0.50508644337641173</v>
      </c>
      <c r="E106" s="45">
        <v>0.5</v>
      </c>
      <c r="F106" s="8">
        <f t="shared" si="20"/>
        <v>4.5855985714495997</v>
      </c>
      <c r="G106" s="9">
        <f t="shared" si="21"/>
        <v>2.3161236732054329</v>
      </c>
      <c r="H106" s="8">
        <f t="shared" si="22"/>
        <v>3.4275367348468833</v>
      </c>
      <c r="I106" s="8">
        <f>SUM(H106:H114)</f>
        <v>6.5815139997462531</v>
      </c>
      <c r="J106" s="25">
        <f t="shared" si="14"/>
        <v>1.4352573382073661</v>
      </c>
      <c r="K106" s="10">
        <f t="shared" si="24"/>
        <v>8.8339542344026043</v>
      </c>
      <c r="L106" s="10">
        <f t="shared" si="15"/>
        <v>8.6184919360025411E-2</v>
      </c>
      <c r="M106" s="3">
        <f t="shared" si="16"/>
        <v>26.873885714624286</v>
      </c>
      <c r="N106" s="2">
        <f>((B105+E105)*D105+(B106+E106)*D106+(B107+E107)*D107)/3/SUM(D4:D106)</f>
        <v>5.8583067690020618</v>
      </c>
      <c r="O106" s="11">
        <f>O4</f>
        <v>6.9275303587084586E-2</v>
      </c>
      <c r="P106" s="3">
        <f>M106*O4</f>
        <v>1.861696591445213</v>
      </c>
      <c r="Q106" s="10">
        <f>N106*O4</f>
        <v>0.40583597992889042</v>
      </c>
      <c r="R106" s="3">
        <f t="shared" si="17"/>
        <v>2.0365190053180289</v>
      </c>
      <c r="S106" s="3">
        <f t="shared" si="18"/>
        <v>3.9589453094518032</v>
      </c>
      <c r="T106" s="26">
        <f t="shared" si="12"/>
        <v>0.86334319233711321</v>
      </c>
      <c r="U106" s="27">
        <f t="shared" ref="U106:U114" si="25">IF(T106=0,0,J106-T106)</f>
        <v>0.57191414587025291</v>
      </c>
      <c r="V106" s="2"/>
      <c r="X106" s="2"/>
      <c r="Y106" s="2"/>
      <c r="AD106" s="2"/>
      <c r="AE106" s="2"/>
      <c r="AK106">
        <v>2000</v>
      </c>
      <c r="AL106">
        <v>102</v>
      </c>
      <c r="AM106">
        <v>0.59336</v>
      </c>
      <c r="AN106">
        <v>0.45760000000000001</v>
      </c>
      <c r="AO106">
        <v>0.5</v>
      </c>
      <c r="AP106">
        <v>118</v>
      </c>
      <c r="AQ106">
        <v>54</v>
      </c>
      <c r="AR106">
        <v>91</v>
      </c>
      <c r="AS106">
        <v>189</v>
      </c>
      <c r="AT106">
        <v>1.6</v>
      </c>
      <c r="AV106">
        <v>2000</v>
      </c>
      <c r="AW106">
        <v>102</v>
      </c>
      <c r="AX106">
        <v>0.52585000000000004</v>
      </c>
      <c r="AY106">
        <v>0.41637000000000002</v>
      </c>
      <c r="AZ106">
        <v>0.5</v>
      </c>
      <c r="BA106">
        <v>582</v>
      </c>
      <c r="BB106">
        <v>242</v>
      </c>
      <c r="BC106">
        <v>461</v>
      </c>
      <c r="BD106">
        <v>1030</v>
      </c>
      <c r="BE106">
        <v>1.77</v>
      </c>
    </row>
    <row r="107" spans="1:57" x14ac:dyDescent="0.3">
      <c r="A107" s="42">
        <f>A4</f>
        <v>1950</v>
      </c>
      <c r="B107" s="42">
        <v>103</v>
      </c>
      <c r="C107" s="42">
        <v>0.70043999999999995</v>
      </c>
      <c r="D107" s="43">
        <f t="shared" si="19"/>
        <v>0.51875990579313003</v>
      </c>
      <c r="E107" s="45">
        <v>0.5</v>
      </c>
      <c r="F107" s="8">
        <f t="shared" si="20"/>
        <v>2.2694748982441668</v>
      </c>
      <c r="G107" s="9">
        <f t="shared" si="21"/>
        <v>1.1773125844130172</v>
      </c>
      <c r="H107" s="8">
        <f t="shared" si="22"/>
        <v>1.6808186060376582</v>
      </c>
      <c r="I107" s="8">
        <f>SUM(H107:H114)</f>
        <v>3.1539772648993685</v>
      </c>
      <c r="J107" s="25">
        <f t="shared" si="14"/>
        <v>1.3897387749648686</v>
      </c>
      <c r="K107" s="10">
        <f t="shared" si="24"/>
        <v>9.3527141401957348</v>
      </c>
      <c r="L107" s="10">
        <f t="shared" si="15"/>
        <v>9.0364387827978107E-2</v>
      </c>
      <c r="M107" s="3">
        <f t="shared" si="16"/>
        <v>13.02850174400788</v>
      </c>
      <c r="N107" s="2">
        <f>((B106+E106)*D106+(B107+E107)*D107+(B108+E108)*D108)/3/SUM(D4:D107)</f>
        <v>5.738579932146771</v>
      </c>
      <c r="O107" s="11">
        <f>O4</f>
        <v>6.9275303587084586E-2</v>
      </c>
      <c r="P107" s="3">
        <f>M107*O4</f>
        <v>0.90255341360100683</v>
      </c>
      <c r="Q107" s="10">
        <f>N107*O4</f>
        <v>0.3975418669582188</v>
      </c>
      <c r="R107" s="3">
        <f t="shared" si="17"/>
        <v>1.0126228393753367</v>
      </c>
      <c r="S107" s="3">
        <f t="shared" si="18"/>
        <v>1.9224263041337744</v>
      </c>
      <c r="T107" s="26">
        <f t="shared" si="12"/>
        <v>0.84707978291414687</v>
      </c>
      <c r="U107" s="27">
        <f t="shared" si="25"/>
        <v>0.54265899205072177</v>
      </c>
      <c r="V107" s="2"/>
      <c r="X107" s="2"/>
      <c r="Y107" s="2"/>
      <c r="AD107" s="2"/>
      <c r="AE107" s="2"/>
      <c r="AK107">
        <v>2000</v>
      </c>
      <c r="AL107">
        <v>103</v>
      </c>
      <c r="AM107">
        <v>0.62463999999999997</v>
      </c>
      <c r="AN107">
        <v>0.47598000000000001</v>
      </c>
      <c r="AO107">
        <v>0.5</v>
      </c>
      <c r="AP107">
        <v>64</v>
      </c>
      <c r="AQ107">
        <v>30</v>
      </c>
      <c r="AR107">
        <v>49</v>
      </c>
      <c r="AS107">
        <v>98</v>
      </c>
      <c r="AT107">
        <v>1.53</v>
      </c>
      <c r="AV107">
        <v>2000</v>
      </c>
      <c r="AW107">
        <v>103</v>
      </c>
      <c r="AX107">
        <v>0.56079000000000001</v>
      </c>
      <c r="AY107">
        <v>0.43797999999999998</v>
      </c>
      <c r="AZ107">
        <v>0.5</v>
      </c>
      <c r="BA107">
        <v>340</v>
      </c>
      <c r="BB107">
        <v>149</v>
      </c>
      <c r="BC107">
        <v>265</v>
      </c>
      <c r="BD107">
        <v>569</v>
      </c>
      <c r="BE107">
        <v>1.68</v>
      </c>
    </row>
    <row r="108" spans="1:57" x14ac:dyDescent="0.3">
      <c r="A108" s="42">
        <f>A4</f>
        <v>1950</v>
      </c>
      <c r="B108" s="42">
        <v>104</v>
      </c>
      <c r="C108" s="42">
        <v>0.72402999999999995</v>
      </c>
      <c r="D108" s="43">
        <f t="shared" si="19"/>
        <v>0.53158739074092431</v>
      </c>
      <c r="E108" s="45">
        <v>0.5</v>
      </c>
      <c r="F108" s="8">
        <f t="shared" si="20"/>
        <v>1.0921623138311496</v>
      </c>
      <c r="G108" s="9">
        <f t="shared" si="21"/>
        <v>0.5805797146750713</v>
      </c>
      <c r="H108" s="8">
        <f t="shared" si="22"/>
        <v>0.80187245649361394</v>
      </c>
      <c r="I108" s="8">
        <f>SUM(H108:H114)</f>
        <v>1.4731586588617107</v>
      </c>
      <c r="J108" s="25">
        <f t="shared" si="14"/>
        <v>1.3488458997400123</v>
      </c>
      <c r="K108" s="10">
        <f t="shared" si="24"/>
        <v>9.8843015309366589</v>
      </c>
      <c r="L108" s="10">
        <f t="shared" si="15"/>
        <v>9.4586617520924968E-2</v>
      </c>
      <c r="M108" s="3">
        <f t="shared" si="16"/>
        <v>6.1380746017969434</v>
      </c>
      <c r="N108" s="2">
        <f>((B107+E107)*D107+(B108+E108)*D108+(B109+E109)*D109)/3/SUM(D4:D108)</f>
        <v>5.6179682237178792</v>
      </c>
      <c r="O108" s="11">
        <f>O4</f>
        <v>6.9275303587084586E-2</v>
      </c>
      <c r="P108" s="3">
        <f>M108*O4</f>
        <v>0.42521698147965659</v>
      </c>
      <c r="Q108" s="10">
        <f>N108*O4</f>
        <v>0.3891864542406504</v>
      </c>
      <c r="R108" s="3">
        <f t="shared" si="17"/>
        <v>0.48979455839762409</v>
      </c>
      <c r="S108" s="3">
        <f t="shared" si="18"/>
        <v>0.90980346475843765</v>
      </c>
      <c r="T108" s="26">
        <f t="shared" si="12"/>
        <v>0.83302953529588186</v>
      </c>
      <c r="U108" s="27">
        <f t="shared" si="25"/>
        <v>0.51581636444413048</v>
      </c>
      <c r="V108" s="2"/>
      <c r="X108" s="2"/>
      <c r="Y108" s="2"/>
      <c r="AD108" s="2"/>
      <c r="AE108" s="2"/>
      <c r="AK108">
        <v>2000</v>
      </c>
      <c r="AL108">
        <v>104</v>
      </c>
      <c r="AM108">
        <v>0.65491999999999995</v>
      </c>
      <c r="AN108">
        <v>0.49336000000000002</v>
      </c>
      <c r="AO108">
        <v>0.5</v>
      </c>
      <c r="AP108">
        <v>33</v>
      </c>
      <c r="AQ108">
        <v>17</v>
      </c>
      <c r="AR108">
        <v>25</v>
      </c>
      <c r="AS108">
        <v>49</v>
      </c>
      <c r="AT108">
        <v>1.47</v>
      </c>
      <c r="AV108">
        <v>2000</v>
      </c>
      <c r="AW108">
        <v>104</v>
      </c>
      <c r="AX108">
        <v>0.59514999999999996</v>
      </c>
      <c r="AY108">
        <v>0.45866000000000001</v>
      </c>
      <c r="AZ108">
        <v>0.5</v>
      </c>
      <c r="BA108">
        <v>191</v>
      </c>
      <c r="BB108">
        <v>88</v>
      </c>
      <c r="BC108">
        <v>147</v>
      </c>
      <c r="BD108">
        <v>304</v>
      </c>
      <c r="BE108">
        <v>1.59</v>
      </c>
    </row>
    <row r="109" spans="1:57" x14ac:dyDescent="0.3">
      <c r="A109" s="42">
        <f>A4</f>
        <v>1950</v>
      </c>
      <c r="B109" s="42">
        <v>105</v>
      </c>
      <c r="C109" s="42">
        <v>0.74643999999999999</v>
      </c>
      <c r="D109" s="43">
        <f t="shared" si="19"/>
        <v>0.54356912949126879</v>
      </c>
      <c r="E109" s="45">
        <v>0.5</v>
      </c>
      <c r="F109" s="8">
        <f t="shared" si="20"/>
        <v>0.51158259915607829</v>
      </c>
      <c r="G109" s="9">
        <f t="shared" si="21"/>
        <v>0.27808050808615015</v>
      </c>
      <c r="H109" s="8">
        <f t="shared" si="22"/>
        <v>0.37254234511300321</v>
      </c>
      <c r="I109" s="8">
        <f>SUM(H109:H114)</f>
        <v>0.67128620236809677</v>
      </c>
      <c r="J109" s="25">
        <f t="shared" si="14"/>
        <v>1.3121755968155879</v>
      </c>
      <c r="K109" s="10">
        <f t="shared" si="24"/>
        <v>10.427870660427928</v>
      </c>
      <c r="L109" s="10">
        <f t="shared" si="15"/>
        <v>9.8842375928226811E-2</v>
      </c>
      <c r="M109" s="3">
        <f t="shared" si="16"/>
        <v>2.8133733682006485</v>
      </c>
      <c r="N109" s="2">
        <f>((B108+E108)*D108+(B109+E109)*D109+(B110+E110)*D110)/3/SUM(D4:D109)</f>
        <v>5.4972553778428344</v>
      </c>
      <c r="O109" s="11">
        <f>O4</f>
        <v>6.9275303587084586E-2</v>
      </c>
      <c r="P109" s="3">
        <f>M109*O4</f>
        <v>0.19489729418591864</v>
      </c>
      <c r="Q109" s="10">
        <f>N109*O4</f>
        <v>0.38082403519579572</v>
      </c>
      <c r="R109" s="3">
        <f t="shared" si="17"/>
        <v>0.23066926596576462</v>
      </c>
      <c r="S109" s="3">
        <f t="shared" si="18"/>
        <v>0.42000890636081351</v>
      </c>
      <c r="T109" s="26">
        <f t="shared" si="12"/>
        <v>0.82099920336163223</v>
      </c>
      <c r="U109" s="27">
        <f t="shared" si="25"/>
        <v>0.4911763934539557</v>
      </c>
      <c r="V109" s="2"/>
      <c r="X109" s="2"/>
      <c r="Y109" s="2"/>
      <c r="AD109" s="2"/>
      <c r="AE109" s="2"/>
      <c r="AK109">
        <v>2000</v>
      </c>
      <c r="AL109">
        <v>105</v>
      </c>
      <c r="AM109">
        <v>0.68398999999999999</v>
      </c>
      <c r="AN109">
        <v>0.50968000000000002</v>
      </c>
      <c r="AO109">
        <v>0.5</v>
      </c>
      <c r="AP109">
        <v>17</v>
      </c>
      <c r="AQ109">
        <v>9</v>
      </c>
      <c r="AR109">
        <v>13</v>
      </c>
      <c r="AS109">
        <v>24</v>
      </c>
      <c r="AT109">
        <v>1.42</v>
      </c>
      <c r="AV109">
        <v>2000</v>
      </c>
      <c r="AW109">
        <v>105</v>
      </c>
      <c r="AX109">
        <v>0.62858999999999998</v>
      </c>
      <c r="AY109">
        <v>0.47826999999999997</v>
      </c>
      <c r="AZ109">
        <v>0.5</v>
      </c>
      <c r="BA109">
        <v>103</v>
      </c>
      <c r="BB109">
        <v>49</v>
      </c>
      <c r="BC109">
        <v>79</v>
      </c>
      <c r="BD109">
        <v>157</v>
      </c>
      <c r="BE109">
        <v>1.52</v>
      </c>
    </row>
    <row r="110" spans="1:57" x14ac:dyDescent="0.3">
      <c r="A110" s="42">
        <f>A4</f>
        <v>1950</v>
      </c>
      <c r="B110" s="42">
        <v>106</v>
      </c>
      <c r="C110" s="42">
        <v>0.76761000000000001</v>
      </c>
      <c r="D110" s="43">
        <f t="shared" si="19"/>
        <v>0.55470965923666993</v>
      </c>
      <c r="E110" s="45">
        <v>0.5</v>
      </c>
      <c r="F110" s="8">
        <f t="shared" si="20"/>
        <v>0.23350209106992814</v>
      </c>
      <c r="G110" s="9">
        <f t="shared" si="21"/>
        <v>0.12952586536844971</v>
      </c>
      <c r="H110" s="8">
        <f t="shared" si="22"/>
        <v>0.1687391583857033</v>
      </c>
      <c r="I110" s="8">
        <f>SUM(H110:H114)</f>
        <v>0.29874385725509361</v>
      </c>
      <c r="J110" s="25">
        <f t="shared" si="14"/>
        <v>1.2794054900588756</v>
      </c>
      <c r="K110" s="10">
        <f t="shared" si="24"/>
        <v>10.982580319664597</v>
      </c>
      <c r="L110" s="10">
        <f t="shared" si="15"/>
        <v>0.10312281990295397</v>
      </c>
      <c r="M110" s="3">
        <f t="shared" si="16"/>
        <v>1.2560349444511207</v>
      </c>
      <c r="N110" s="2">
        <f>((B109+E109)*D109+(B110+E110)*D110+(B111+E111)*D111)/3/SUM(D4:D110)</f>
        <v>5.3771255272202048</v>
      </c>
      <c r="O110" s="11">
        <f>O4</f>
        <v>6.9275303587084586E-2</v>
      </c>
      <c r="P110" s="3">
        <f>M110*O4</f>
        <v>8.7012202092838317E-2</v>
      </c>
      <c r="Q110" s="10">
        <f>N110*O4</f>
        <v>0.37250200332404193</v>
      </c>
      <c r="R110" s="3">
        <f t="shared" si="17"/>
        <v>0.10588348384781601</v>
      </c>
      <c r="S110" s="3">
        <f t="shared" si="18"/>
        <v>0.18933964039504889</v>
      </c>
      <c r="T110" s="26">
        <f t="shared" si="12"/>
        <v>0.81086914265939625</v>
      </c>
      <c r="U110" s="27">
        <f t="shared" si="25"/>
        <v>0.46853634739947936</v>
      </c>
      <c r="V110" s="2"/>
      <c r="X110" s="2"/>
      <c r="Y110" s="2"/>
      <c r="AD110" s="2"/>
      <c r="AE110" s="2"/>
      <c r="AK110">
        <v>2000</v>
      </c>
      <c r="AL110">
        <v>106</v>
      </c>
      <c r="AM110">
        <v>0.71167999999999998</v>
      </c>
      <c r="AN110">
        <v>0.52490000000000003</v>
      </c>
      <c r="AO110">
        <v>0.5</v>
      </c>
      <c r="AP110">
        <v>8</v>
      </c>
      <c r="AQ110">
        <v>4</v>
      </c>
      <c r="AR110">
        <v>6</v>
      </c>
      <c r="AS110">
        <v>11</v>
      </c>
      <c r="AT110">
        <v>1.37</v>
      </c>
      <c r="AV110">
        <v>2000</v>
      </c>
      <c r="AW110">
        <v>106</v>
      </c>
      <c r="AX110">
        <v>0.66085000000000005</v>
      </c>
      <c r="AY110">
        <v>0.49671999999999999</v>
      </c>
      <c r="AZ110">
        <v>0.5</v>
      </c>
      <c r="BA110">
        <v>54</v>
      </c>
      <c r="BB110">
        <v>27</v>
      </c>
      <c r="BC110">
        <v>41</v>
      </c>
      <c r="BD110">
        <v>79</v>
      </c>
      <c r="BE110">
        <v>1.46</v>
      </c>
    </row>
    <row r="111" spans="1:57" x14ac:dyDescent="0.3">
      <c r="A111" s="42">
        <f>A4</f>
        <v>1950</v>
      </c>
      <c r="B111" s="42">
        <v>107</v>
      </c>
      <c r="C111" s="42">
        <v>0.78752</v>
      </c>
      <c r="D111" s="43">
        <f t="shared" si="19"/>
        <v>0.56503271725404669</v>
      </c>
      <c r="E111" s="45">
        <v>0.5</v>
      </c>
      <c r="F111" s="8">
        <f t="shared" si="20"/>
        <v>0.10397622570147844</v>
      </c>
      <c r="G111" s="9">
        <f t="shared" si="21"/>
        <v>5.8749969337926408E-2</v>
      </c>
      <c r="H111" s="8">
        <f t="shared" si="22"/>
        <v>7.4601241032515225E-2</v>
      </c>
      <c r="I111" s="8">
        <f>SUM(H111:H114)</f>
        <v>0.13000469886939034</v>
      </c>
      <c r="J111" s="25">
        <f t="shared" si="14"/>
        <v>1.2503310058843751</v>
      </c>
      <c r="K111" s="10">
        <f t="shared" si="24"/>
        <v>11.547613036918644</v>
      </c>
      <c r="L111" s="10">
        <f t="shared" si="15"/>
        <v>0.10741965615738273</v>
      </c>
      <c r="M111" s="3">
        <f t="shared" si="16"/>
        <v>0.54692010233071897</v>
      </c>
      <c r="N111" s="2">
        <f>((B110+E110)*D110+(B111+E111)*D111+(B112+E112)*D112)/3/SUM(D4:D111)</f>
        <v>5.2581514907674913</v>
      </c>
      <c r="O111" s="11">
        <f>O4</f>
        <v>6.9275303587084586E-2</v>
      </c>
      <c r="P111" s="3">
        <f>M111*O4</f>
        <v>3.7888056126839924E-2</v>
      </c>
      <c r="Q111" s="10">
        <f>N111*O4</f>
        <v>0.36426004082979935</v>
      </c>
      <c r="R111" s="3">
        <f t="shared" si="17"/>
        <v>4.7426989928057529E-2</v>
      </c>
      <c r="S111" s="3">
        <f t="shared" si="18"/>
        <v>8.3456156547232874E-2</v>
      </c>
      <c r="T111" s="26">
        <f t="shared" si="12"/>
        <v>0.8026465279364936</v>
      </c>
      <c r="U111" s="27">
        <f t="shared" si="25"/>
        <v>0.44768447794788147</v>
      </c>
      <c r="V111" s="2"/>
      <c r="X111" s="2"/>
      <c r="Y111" s="2"/>
      <c r="AD111" s="2"/>
      <c r="AE111" s="2"/>
      <c r="AK111">
        <v>2000</v>
      </c>
      <c r="AL111">
        <v>107</v>
      </c>
      <c r="AM111">
        <v>0.73787999999999998</v>
      </c>
      <c r="AN111">
        <v>0.53902000000000005</v>
      </c>
      <c r="AO111">
        <v>0.5</v>
      </c>
      <c r="AP111">
        <v>4</v>
      </c>
      <c r="AQ111">
        <v>2</v>
      </c>
      <c r="AR111">
        <v>3</v>
      </c>
      <c r="AS111">
        <v>5</v>
      </c>
      <c r="AT111">
        <v>1.32</v>
      </c>
      <c r="AV111">
        <v>2000</v>
      </c>
      <c r="AW111">
        <v>107</v>
      </c>
      <c r="AX111">
        <v>0.69167999999999996</v>
      </c>
      <c r="AY111">
        <v>0.51393999999999995</v>
      </c>
      <c r="AZ111">
        <v>0.5</v>
      </c>
      <c r="BA111">
        <v>27</v>
      </c>
      <c r="BB111">
        <v>14</v>
      </c>
      <c r="BC111">
        <v>20</v>
      </c>
      <c r="BD111">
        <v>38</v>
      </c>
      <c r="BE111">
        <v>1.4</v>
      </c>
    </row>
    <row r="112" spans="1:57" x14ac:dyDescent="0.3">
      <c r="A112" s="42">
        <f>A4</f>
        <v>1950</v>
      </c>
      <c r="B112" s="42">
        <v>108</v>
      </c>
      <c r="C112" s="42">
        <v>0.80615000000000003</v>
      </c>
      <c r="D112" s="43">
        <f t="shared" si="19"/>
        <v>0.57455944977994766</v>
      </c>
      <c r="E112" s="45">
        <v>0.5</v>
      </c>
      <c r="F112" s="8">
        <f t="shared" si="20"/>
        <v>4.5226256363552028E-2</v>
      </c>
      <c r="G112" s="9">
        <f t="shared" si="21"/>
        <v>2.598517297184931E-2</v>
      </c>
      <c r="H112" s="9">
        <f t="shared" si="22"/>
        <v>3.2233669877627373E-2</v>
      </c>
      <c r="I112" s="8">
        <f>SUM(H112:H114)</f>
        <v>5.5403457836875107E-2</v>
      </c>
      <c r="J112" s="25">
        <f t="shared" si="14"/>
        <v>1.2250286070886229</v>
      </c>
      <c r="K112" s="10">
        <f>IF(F112=0, K111, K111+G112/F112)</f>
        <v>12.122172486698592</v>
      </c>
      <c r="L112" s="10">
        <f t="shared" si="15"/>
        <v>0.111725092043305</v>
      </c>
      <c r="M112" s="3">
        <f t="shared" si="16"/>
        <v>0.23258135210823883</v>
      </c>
      <c r="N112" s="2">
        <f>((B111+E111)*D111+(B112+E112)*D112+(B113+E113)*D113)/3/SUM(D4:D112)</f>
        <v>5.140845590160473</v>
      </c>
      <c r="O112" s="11">
        <f>O4</f>
        <v>6.9275303587084586E-2</v>
      </c>
      <c r="P112" s="3">
        <f>M112*O4</f>
        <v>1.6112143775992859E-2</v>
      </c>
      <c r="Q112" s="10">
        <f>N112*O4</f>
        <v>0.35613363895269179</v>
      </c>
      <c r="R112" s="3">
        <f t="shared" si="17"/>
        <v>2.0754175727308168E-2</v>
      </c>
      <c r="S112" s="3">
        <f t="shared" si="18"/>
        <v>3.6029166619175337E-2</v>
      </c>
      <c r="T112" s="26">
        <f t="shared" si="12"/>
        <v>0.79664269201399895</v>
      </c>
      <c r="U112" s="27">
        <f t="shared" si="25"/>
        <v>0.42838591507462398</v>
      </c>
      <c r="V112" s="2"/>
      <c r="X112" s="2"/>
      <c r="Y112" s="2"/>
      <c r="AK112">
        <v>2000</v>
      </c>
      <c r="AL112">
        <v>108</v>
      </c>
      <c r="AM112">
        <v>0.76249999999999996</v>
      </c>
      <c r="AN112">
        <v>0.55203999999999998</v>
      </c>
      <c r="AO112">
        <v>0.5</v>
      </c>
      <c r="AP112">
        <v>2</v>
      </c>
      <c r="AQ112">
        <v>1</v>
      </c>
      <c r="AR112">
        <v>1</v>
      </c>
      <c r="AS112">
        <v>2</v>
      </c>
      <c r="AT112">
        <v>1.29</v>
      </c>
      <c r="AV112">
        <v>2000</v>
      </c>
      <c r="AW112">
        <v>108</v>
      </c>
      <c r="AX112">
        <v>0.72089000000000003</v>
      </c>
      <c r="AY112">
        <v>0.52988999999999997</v>
      </c>
      <c r="AZ112">
        <v>0.5</v>
      </c>
      <c r="BA112">
        <v>13</v>
      </c>
      <c r="BB112">
        <v>7</v>
      </c>
      <c r="BC112">
        <v>10</v>
      </c>
      <c r="BD112">
        <v>18</v>
      </c>
      <c r="BE112">
        <v>1.35</v>
      </c>
    </row>
    <row r="113" spans="1:57" x14ac:dyDescent="0.3">
      <c r="A113" s="42">
        <f>A4</f>
        <v>1950</v>
      </c>
      <c r="B113" s="42">
        <v>109</v>
      </c>
      <c r="C113" s="42">
        <v>0.82350999999999996</v>
      </c>
      <c r="D113" s="43">
        <f t="shared" si="19"/>
        <v>0.58332359368303999</v>
      </c>
      <c r="E113" s="45">
        <v>0.5</v>
      </c>
      <c r="F113" s="8">
        <f t="shared" si="20"/>
        <v>1.9241083391702718E-2</v>
      </c>
      <c r="G113" s="9">
        <f t="shared" si="21"/>
        <v>1.1223777910403085E-2</v>
      </c>
      <c r="H113" s="9">
        <f t="shared" si="22"/>
        <v>1.3629194436501176E-2</v>
      </c>
      <c r="I113" s="8">
        <f>SUM(H113:H114)</f>
        <v>2.3169787959247741E-2</v>
      </c>
      <c r="J113" s="25">
        <f t="shared" si="14"/>
        <v>1.2041831266756626</v>
      </c>
      <c r="K113" s="10">
        <f>IF(F113=0, K112, K112+G113/F113)</f>
        <v>12.705496080381632</v>
      </c>
      <c r="L113" s="10">
        <f t="shared" si="15"/>
        <v>0.11603192767471811</v>
      </c>
      <c r="M113" s="3">
        <f t="shared" si="16"/>
        <v>9.673008227414466E-2</v>
      </c>
      <c r="N113" s="2">
        <f>((B112+E112)*D112+(B113+E113)*D113)/2/SUM(D4:D113)</f>
        <v>4.9668912182146832</v>
      </c>
      <c r="O113" s="11">
        <f>O4</f>
        <v>6.9275303587084586E-2</v>
      </c>
      <c r="P113" s="3">
        <f>M113*O4</f>
        <v>6.7010058155450407E-3</v>
      </c>
      <c r="Q113" s="10">
        <f>N113*O4</f>
        <v>0.34408289702584655</v>
      </c>
      <c r="R113" s="3">
        <f t="shared" si="17"/>
        <v>8.9396217306613023E-3</v>
      </c>
      <c r="S113" s="3">
        <f t="shared" si="18"/>
        <v>1.5274990891867169E-2</v>
      </c>
      <c r="T113" s="26">
        <f t="shared" si="12"/>
        <v>0.7938737430166829</v>
      </c>
      <c r="U113" s="27">
        <f t="shared" si="25"/>
        <v>0.41030938365897973</v>
      </c>
      <c r="V113" s="2"/>
      <c r="AK113">
        <v>2000</v>
      </c>
      <c r="AL113">
        <v>109</v>
      </c>
      <c r="AM113">
        <v>0.78547</v>
      </c>
      <c r="AN113">
        <v>0.56398000000000004</v>
      </c>
      <c r="AO113">
        <v>0.5</v>
      </c>
      <c r="AP113">
        <v>1</v>
      </c>
      <c r="AQ113">
        <v>0</v>
      </c>
      <c r="AR113">
        <v>1</v>
      </c>
      <c r="AS113">
        <v>1</v>
      </c>
      <c r="AT113">
        <v>1.26</v>
      </c>
      <c r="AV113">
        <v>2000</v>
      </c>
      <c r="AW113">
        <v>109</v>
      </c>
      <c r="AX113">
        <v>0.74834000000000001</v>
      </c>
      <c r="AY113">
        <v>0.54457999999999995</v>
      </c>
      <c r="AZ113">
        <v>0.5</v>
      </c>
      <c r="BA113">
        <v>6</v>
      </c>
      <c r="BB113">
        <v>3</v>
      </c>
      <c r="BC113">
        <v>5</v>
      </c>
      <c r="BD113">
        <v>8</v>
      </c>
      <c r="BE113">
        <v>1.32</v>
      </c>
    </row>
    <row r="114" spans="1:57" x14ac:dyDescent="0.3">
      <c r="A114" s="42">
        <f>A4</f>
        <v>1950</v>
      </c>
      <c r="B114" s="42" t="s">
        <v>10</v>
      </c>
      <c r="C114" s="42">
        <v>0.83962999999999999</v>
      </c>
      <c r="D114" s="43">
        <v>1</v>
      </c>
      <c r="E114" s="44">
        <v>1.19</v>
      </c>
      <c r="F114" s="8">
        <f t="shared" si="20"/>
        <v>8.0173054812996327E-3</v>
      </c>
      <c r="G114" s="9">
        <f t="shared" si="21"/>
        <v>8.0173054812996327E-3</v>
      </c>
      <c r="H114" s="9">
        <f>E114*F114</f>
        <v>9.540593522746563E-3</v>
      </c>
      <c r="I114" s="8">
        <f>SUM(H114:H114)</f>
        <v>9.540593522746563E-3</v>
      </c>
      <c r="J114" s="25">
        <f t="shared" si="14"/>
        <v>1.19</v>
      </c>
      <c r="K114" s="10">
        <f>IF(F114=0, K113, K113+G114/F114)</f>
        <v>13.705496080381632</v>
      </c>
      <c r="L114" s="10">
        <f>K114/(110+E114)</f>
        <v>0.12326194873982942</v>
      </c>
      <c r="M114" s="3">
        <f t="shared" si="16"/>
        <v>6.5042825975612825E-2</v>
      </c>
      <c r="N114" s="2">
        <f>N113-(N111-N112)</f>
        <v>4.8495853176076649</v>
      </c>
      <c r="O114" s="11">
        <f>O4</f>
        <v>6.9275303587084586E-2</v>
      </c>
      <c r="P114" s="3">
        <f>M114*O4</f>
        <v>4.5058615156224899E-3</v>
      </c>
      <c r="Q114" s="10">
        <f>N114*O4</f>
        <v>0.33595649514873899</v>
      </c>
      <c r="R114" s="3">
        <f t="shared" si="17"/>
        <v>6.3353691612058659E-3</v>
      </c>
      <c r="S114" s="3">
        <f>R114</f>
        <v>6.3353691612058659E-3</v>
      </c>
      <c r="T114" s="26">
        <f t="shared" si="12"/>
        <v>0.79021177077300053</v>
      </c>
      <c r="U114" s="27">
        <f t="shared" si="25"/>
        <v>0.39978822922699941</v>
      </c>
      <c r="V114" s="2"/>
      <c r="AK114">
        <v>2000</v>
      </c>
      <c r="AL114" t="s">
        <v>10</v>
      </c>
      <c r="AM114">
        <v>0.80679000000000001</v>
      </c>
      <c r="AN114">
        <v>1</v>
      </c>
      <c r="AO114">
        <v>1.24</v>
      </c>
      <c r="AP114">
        <v>0</v>
      </c>
      <c r="AQ114">
        <v>0</v>
      </c>
      <c r="AR114">
        <v>0</v>
      </c>
      <c r="AS114">
        <v>0</v>
      </c>
      <c r="AT114">
        <v>1.24</v>
      </c>
      <c r="AV114">
        <v>2000</v>
      </c>
      <c r="AW114" t="s">
        <v>10</v>
      </c>
      <c r="AX114">
        <v>0.77393999999999996</v>
      </c>
      <c r="AY114">
        <v>1</v>
      </c>
      <c r="AZ114">
        <v>1.29</v>
      </c>
      <c r="BA114">
        <v>3</v>
      </c>
      <c r="BB114">
        <v>3</v>
      </c>
      <c r="BC114">
        <v>4</v>
      </c>
      <c r="BD114">
        <v>4</v>
      </c>
      <c r="BE114">
        <v>1.29</v>
      </c>
    </row>
    <row r="115" spans="1:57" x14ac:dyDescent="0.3">
      <c r="AK115">
        <v>2001</v>
      </c>
      <c r="AL115">
        <v>0</v>
      </c>
      <c r="AM115">
        <v>4.0200000000000001E-3</v>
      </c>
      <c r="AN115">
        <v>4.0000000000000001E-3</v>
      </c>
      <c r="AO115">
        <v>0.06</v>
      </c>
      <c r="AP115">
        <v>100000</v>
      </c>
      <c r="AQ115">
        <v>400</v>
      </c>
      <c r="AR115">
        <v>99622</v>
      </c>
      <c r="AS115">
        <v>7753838</v>
      </c>
      <c r="AT115">
        <v>77.540000000000006</v>
      </c>
      <c r="AV115">
        <v>2001</v>
      </c>
      <c r="AW115">
        <v>0</v>
      </c>
      <c r="AX115">
        <v>3.2799999999999999E-3</v>
      </c>
      <c r="AY115">
        <v>3.2699999999999999E-3</v>
      </c>
      <c r="AZ115">
        <v>0.06</v>
      </c>
      <c r="BA115">
        <v>100000</v>
      </c>
      <c r="BB115">
        <v>327</v>
      </c>
      <c r="BC115">
        <v>99693</v>
      </c>
      <c r="BD115">
        <v>8204940</v>
      </c>
      <c r="BE115">
        <v>82.05</v>
      </c>
    </row>
    <row r="116" spans="1:57" x14ac:dyDescent="0.3">
      <c r="F116" t="s">
        <v>6</v>
      </c>
      <c r="AK116">
        <v>2001</v>
      </c>
      <c r="AL116">
        <v>1</v>
      </c>
      <c r="AM116">
        <v>2.2000000000000001E-4</v>
      </c>
      <c r="AN116">
        <v>2.2000000000000001E-4</v>
      </c>
      <c r="AO116">
        <v>0.5</v>
      </c>
      <c r="AP116">
        <v>99600</v>
      </c>
      <c r="AQ116">
        <v>21</v>
      </c>
      <c r="AR116">
        <v>99589</v>
      </c>
      <c r="AS116">
        <v>7654216</v>
      </c>
      <c r="AT116">
        <v>76.849999999999994</v>
      </c>
      <c r="AV116">
        <v>2001</v>
      </c>
      <c r="AW116">
        <v>1</v>
      </c>
      <c r="AX116">
        <v>3.4000000000000002E-4</v>
      </c>
      <c r="AY116">
        <v>3.4000000000000002E-4</v>
      </c>
      <c r="AZ116">
        <v>0.5</v>
      </c>
      <c r="BA116">
        <v>99673</v>
      </c>
      <c r="BB116">
        <v>34</v>
      </c>
      <c r="BC116">
        <v>99656</v>
      </c>
      <c r="BD116">
        <v>8105246</v>
      </c>
      <c r="BE116">
        <v>81.319999999999993</v>
      </c>
    </row>
    <row r="117" spans="1:57" x14ac:dyDescent="0.3">
      <c r="AK117">
        <v>2001</v>
      </c>
      <c r="AL117">
        <v>2</v>
      </c>
      <c r="AM117">
        <v>2.7999999999999998E-4</v>
      </c>
      <c r="AN117">
        <v>2.7999999999999998E-4</v>
      </c>
      <c r="AO117">
        <v>0.5</v>
      </c>
      <c r="AP117">
        <v>99578</v>
      </c>
      <c r="AQ117">
        <v>28</v>
      </c>
      <c r="AR117">
        <v>99564</v>
      </c>
      <c r="AS117">
        <v>7554627</v>
      </c>
      <c r="AT117">
        <v>75.87</v>
      </c>
      <c r="AV117">
        <v>2001</v>
      </c>
      <c r="AW117">
        <v>2</v>
      </c>
      <c r="AX117">
        <v>1.3999999999999999E-4</v>
      </c>
      <c r="AY117">
        <v>1.3999999999999999E-4</v>
      </c>
      <c r="AZ117">
        <v>0.5</v>
      </c>
      <c r="BA117">
        <v>99639</v>
      </c>
      <c r="BB117">
        <v>14</v>
      </c>
      <c r="BC117">
        <v>99632</v>
      </c>
      <c r="BD117">
        <v>8005590</v>
      </c>
      <c r="BE117">
        <v>80.349999999999994</v>
      </c>
    </row>
    <row r="118" spans="1:57" x14ac:dyDescent="0.3">
      <c r="AK118">
        <v>2001</v>
      </c>
      <c r="AL118">
        <v>3</v>
      </c>
      <c r="AM118">
        <v>1.4999999999999999E-4</v>
      </c>
      <c r="AN118">
        <v>1.4999999999999999E-4</v>
      </c>
      <c r="AO118">
        <v>0.5</v>
      </c>
      <c r="AP118">
        <v>99550</v>
      </c>
      <c r="AQ118">
        <v>15</v>
      </c>
      <c r="AR118">
        <v>99543</v>
      </c>
      <c r="AS118">
        <v>7455063</v>
      </c>
      <c r="AT118">
        <v>74.89</v>
      </c>
      <c r="AV118">
        <v>2001</v>
      </c>
      <c r="AW118">
        <v>3</v>
      </c>
      <c r="AX118">
        <v>1.6000000000000001E-4</v>
      </c>
      <c r="AY118">
        <v>1.6000000000000001E-4</v>
      </c>
      <c r="AZ118">
        <v>0.5</v>
      </c>
      <c r="BA118">
        <v>99625</v>
      </c>
      <c r="BB118">
        <v>16</v>
      </c>
      <c r="BC118">
        <v>99618</v>
      </c>
      <c r="BD118">
        <v>7905958</v>
      </c>
      <c r="BE118">
        <v>79.36</v>
      </c>
    </row>
    <row r="119" spans="1:57" x14ac:dyDescent="0.3">
      <c r="J119" t="s">
        <v>6</v>
      </c>
      <c r="AK119">
        <v>2001</v>
      </c>
      <c r="AL119">
        <v>4</v>
      </c>
      <c r="AM119">
        <v>1E-4</v>
      </c>
      <c r="AN119">
        <v>1E-4</v>
      </c>
      <c r="AO119">
        <v>0.5</v>
      </c>
      <c r="AP119">
        <v>99535</v>
      </c>
      <c r="AQ119">
        <v>10</v>
      </c>
      <c r="AR119">
        <v>99530</v>
      </c>
      <c r="AS119">
        <v>7355521</v>
      </c>
      <c r="AT119">
        <v>73.900000000000006</v>
      </c>
      <c r="AV119">
        <v>2001</v>
      </c>
      <c r="AW119">
        <v>4</v>
      </c>
      <c r="AX119">
        <v>1.1E-4</v>
      </c>
      <c r="AY119">
        <v>1.1E-4</v>
      </c>
      <c r="AZ119">
        <v>0.5</v>
      </c>
      <c r="BA119">
        <v>99610</v>
      </c>
      <c r="BB119">
        <v>11</v>
      </c>
      <c r="BC119">
        <v>99604</v>
      </c>
      <c r="BD119">
        <v>7806341</v>
      </c>
      <c r="BE119">
        <v>78.37</v>
      </c>
    </row>
    <row r="120" spans="1:57" x14ac:dyDescent="0.3">
      <c r="AK120">
        <v>2001</v>
      </c>
      <c r="AL120">
        <v>5</v>
      </c>
      <c r="AM120">
        <v>1E-4</v>
      </c>
      <c r="AN120">
        <v>1E-4</v>
      </c>
      <c r="AO120">
        <v>0.5</v>
      </c>
      <c r="AP120">
        <v>99525</v>
      </c>
      <c r="AQ120">
        <v>10</v>
      </c>
      <c r="AR120">
        <v>99520</v>
      </c>
      <c r="AS120">
        <v>7255991</v>
      </c>
      <c r="AT120">
        <v>72.91</v>
      </c>
      <c r="AV120">
        <v>2001</v>
      </c>
      <c r="AW120">
        <v>5</v>
      </c>
      <c r="AX120">
        <v>1E-4</v>
      </c>
      <c r="AY120">
        <v>1E-4</v>
      </c>
      <c r="AZ120">
        <v>0.5</v>
      </c>
      <c r="BA120">
        <v>99599</v>
      </c>
      <c r="BB120">
        <v>10</v>
      </c>
      <c r="BC120">
        <v>99594</v>
      </c>
      <c r="BD120">
        <v>7706736</v>
      </c>
      <c r="BE120">
        <v>77.38</v>
      </c>
    </row>
    <row r="121" spans="1:57" x14ac:dyDescent="0.3">
      <c r="AK121">
        <v>2001</v>
      </c>
      <c r="AL121">
        <v>6</v>
      </c>
      <c r="AM121">
        <v>5.0000000000000002E-5</v>
      </c>
      <c r="AN121">
        <v>5.0000000000000002E-5</v>
      </c>
      <c r="AO121">
        <v>0.5</v>
      </c>
      <c r="AP121">
        <v>99515</v>
      </c>
      <c r="AQ121">
        <v>5</v>
      </c>
      <c r="AR121">
        <v>99512</v>
      </c>
      <c r="AS121">
        <v>7156471</v>
      </c>
      <c r="AT121">
        <v>71.91</v>
      </c>
      <c r="AV121">
        <v>2001</v>
      </c>
      <c r="AW121">
        <v>6</v>
      </c>
      <c r="AX121">
        <v>6.0000000000000002E-5</v>
      </c>
      <c r="AY121">
        <v>6.0000000000000002E-5</v>
      </c>
      <c r="AZ121">
        <v>0.5</v>
      </c>
      <c r="BA121">
        <v>99589</v>
      </c>
      <c r="BB121">
        <v>6</v>
      </c>
      <c r="BC121">
        <v>99586</v>
      </c>
      <c r="BD121">
        <v>7607143</v>
      </c>
      <c r="BE121">
        <v>76.39</v>
      </c>
    </row>
    <row r="122" spans="1:57" x14ac:dyDescent="0.3">
      <c r="AK122">
        <v>2001</v>
      </c>
      <c r="AL122">
        <v>7</v>
      </c>
      <c r="AM122">
        <v>1.2E-4</v>
      </c>
      <c r="AN122">
        <v>1.2E-4</v>
      </c>
      <c r="AO122">
        <v>0.5</v>
      </c>
      <c r="AP122">
        <v>99510</v>
      </c>
      <c r="AQ122">
        <v>12</v>
      </c>
      <c r="AR122">
        <v>99504</v>
      </c>
      <c r="AS122">
        <v>7056958</v>
      </c>
      <c r="AT122">
        <v>70.92</v>
      </c>
      <c r="AV122">
        <v>2001</v>
      </c>
      <c r="AW122">
        <v>7</v>
      </c>
      <c r="AX122">
        <v>1.2E-4</v>
      </c>
      <c r="AY122">
        <v>1.2E-4</v>
      </c>
      <c r="AZ122">
        <v>0.5</v>
      </c>
      <c r="BA122">
        <v>99583</v>
      </c>
      <c r="BB122">
        <v>12</v>
      </c>
      <c r="BC122">
        <v>99577</v>
      </c>
      <c r="BD122">
        <v>7507557</v>
      </c>
      <c r="BE122">
        <v>75.39</v>
      </c>
    </row>
    <row r="123" spans="1:57" x14ac:dyDescent="0.3">
      <c r="AK123">
        <v>2001</v>
      </c>
      <c r="AL123">
        <v>8</v>
      </c>
      <c r="AM123">
        <v>1.1E-4</v>
      </c>
      <c r="AN123">
        <v>1.1E-4</v>
      </c>
      <c r="AO123">
        <v>0.5</v>
      </c>
      <c r="AP123">
        <v>99498</v>
      </c>
      <c r="AQ123">
        <v>11</v>
      </c>
      <c r="AR123">
        <v>99492</v>
      </c>
      <c r="AS123">
        <v>6957454</v>
      </c>
      <c r="AT123">
        <v>69.930000000000007</v>
      </c>
      <c r="AV123">
        <v>2001</v>
      </c>
      <c r="AW123">
        <v>8</v>
      </c>
      <c r="AX123">
        <v>1.2E-4</v>
      </c>
      <c r="AY123">
        <v>1.2E-4</v>
      </c>
      <c r="AZ123">
        <v>0.5</v>
      </c>
      <c r="BA123">
        <v>99571</v>
      </c>
      <c r="BB123">
        <v>12</v>
      </c>
      <c r="BC123">
        <v>99565</v>
      </c>
      <c r="BD123">
        <v>7407980</v>
      </c>
      <c r="BE123">
        <v>74.400000000000006</v>
      </c>
    </row>
    <row r="124" spans="1:57" x14ac:dyDescent="0.3">
      <c r="AK124">
        <v>2001</v>
      </c>
      <c r="AL124">
        <v>9</v>
      </c>
      <c r="AM124">
        <v>2.0000000000000002E-5</v>
      </c>
      <c r="AN124">
        <v>2.0000000000000002E-5</v>
      </c>
      <c r="AO124">
        <v>0.5</v>
      </c>
      <c r="AP124">
        <v>99487</v>
      </c>
      <c r="AQ124">
        <v>2</v>
      </c>
      <c r="AR124">
        <v>99486</v>
      </c>
      <c r="AS124">
        <v>6857962</v>
      </c>
      <c r="AT124">
        <v>68.930000000000007</v>
      </c>
      <c r="AV124">
        <v>2001</v>
      </c>
      <c r="AW124">
        <v>9</v>
      </c>
      <c r="AX124">
        <v>8.0000000000000007E-5</v>
      </c>
      <c r="AY124">
        <v>8.0000000000000007E-5</v>
      </c>
      <c r="AZ124">
        <v>0.5</v>
      </c>
      <c r="BA124">
        <v>99559</v>
      </c>
      <c r="BB124">
        <v>8</v>
      </c>
      <c r="BC124">
        <v>99555</v>
      </c>
      <c r="BD124">
        <v>7308415</v>
      </c>
      <c r="BE124">
        <v>73.41</v>
      </c>
    </row>
    <row r="125" spans="1:57" x14ac:dyDescent="0.3">
      <c r="AK125">
        <v>2001</v>
      </c>
      <c r="AL125">
        <v>10</v>
      </c>
      <c r="AM125">
        <v>1.3999999999999999E-4</v>
      </c>
      <c r="AN125">
        <v>1.3999999999999999E-4</v>
      </c>
      <c r="AO125">
        <v>0.5</v>
      </c>
      <c r="AP125">
        <v>99485</v>
      </c>
      <c r="AQ125">
        <v>14</v>
      </c>
      <c r="AR125">
        <v>99478</v>
      </c>
      <c r="AS125">
        <v>6758476</v>
      </c>
      <c r="AT125">
        <v>67.930000000000007</v>
      </c>
      <c r="AV125">
        <v>2001</v>
      </c>
      <c r="AW125">
        <v>10</v>
      </c>
      <c r="AX125">
        <v>1E-4</v>
      </c>
      <c r="AY125">
        <v>1E-4</v>
      </c>
      <c r="AZ125">
        <v>0.5</v>
      </c>
      <c r="BA125">
        <v>99551</v>
      </c>
      <c r="BB125">
        <v>10</v>
      </c>
      <c r="BC125">
        <v>99546</v>
      </c>
      <c r="BD125">
        <v>7208860</v>
      </c>
      <c r="BE125">
        <v>72.41</v>
      </c>
    </row>
    <row r="126" spans="1:57" x14ac:dyDescent="0.3">
      <c r="AK126">
        <v>2001</v>
      </c>
      <c r="AL126">
        <v>11</v>
      </c>
      <c r="AM126">
        <v>1.2E-4</v>
      </c>
      <c r="AN126">
        <v>1.2E-4</v>
      </c>
      <c r="AO126">
        <v>0.5</v>
      </c>
      <c r="AP126">
        <v>99472</v>
      </c>
      <c r="AQ126">
        <v>12</v>
      </c>
      <c r="AR126">
        <v>99465</v>
      </c>
      <c r="AS126">
        <v>6658998</v>
      </c>
      <c r="AT126">
        <v>66.94</v>
      </c>
      <c r="AV126">
        <v>2001</v>
      </c>
      <c r="AW126">
        <v>11</v>
      </c>
      <c r="AX126">
        <v>1E-4</v>
      </c>
      <c r="AY126">
        <v>1E-4</v>
      </c>
      <c r="AZ126">
        <v>0.5</v>
      </c>
      <c r="BA126">
        <v>99541</v>
      </c>
      <c r="BB126">
        <v>10</v>
      </c>
      <c r="BC126">
        <v>99536</v>
      </c>
      <c r="BD126">
        <v>7109314</v>
      </c>
      <c r="BE126">
        <v>71.42</v>
      </c>
    </row>
    <row r="127" spans="1:57" x14ac:dyDescent="0.3">
      <c r="AK127">
        <v>2001</v>
      </c>
      <c r="AL127">
        <v>12</v>
      </c>
      <c r="AM127">
        <v>5.0000000000000002E-5</v>
      </c>
      <c r="AN127">
        <v>5.0000000000000002E-5</v>
      </c>
      <c r="AO127">
        <v>0.5</v>
      </c>
      <c r="AP127">
        <v>99459</v>
      </c>
      <c r="AQ127">
        <v>5</v>
      </c>
      <c r="AR127">
        <v>99457</v>
      </c>
      <c r="AS127">
        <v>6559532</v>
      </c>
      <c r="AT127">
        <v>65.95</v>
      </c>
      <c r="AV127">
        <v>2001</v>
      </c>
      <c r="AW127">
        <v>12</v>
      </c>
      <c r="AX127">
        <v>5.0000000000000002E-5</v>
      </c>
      <c r="AY127">
        <v>5.0000000000000002E-5</v>
      </c>
      <c r="AZ127">
        <v>0.5</v>
      </c>
      <c r="BA127">
        <v>99531</v>
      </c>
      <c r="BB127">
        <v>5</v>
      </c>
      <c r="BC127">
        <v>99529</v>
      </c>
      <c r="BD127">
        <v>7009778</v>
      </c>
      <c r="BE127">
        <v>70.430000000000007</v>
      </c>
    </row>
    <row r="128" spans="1:57" x14ac:dyDescent="0.3">
      <c r="AK128">
        <v>2001</v>
      </c>
      <c r="AL128">
        <v>13</v>
      </c>
      <c r="AM128">
        <v>1.4999999999999999E-4</v>
      </c>
      <c r="AN128">
        <v>1.4999999999999999E-4</v>
      </c>
      <c r="AO128">
        <v>0.5</v>
      </c>
      <c r="AP128">
        <v>99454</v>
      </c>
      <c r="AQ128">
        <v>15</v>
      </c>
      <c r="AR128">
        <v>99447</v>
      </c>
      <c r="AS128">
        <v>6460076</v>
      </c>
      <c r="AT128">
        <v>64.959999999999994</v>
      </c>
      <c r="AV128">
        <v>2001</v>
      </c>
      <c r="AW128">
        <v>13</v>
      </c>
      <c r="AX128">
        <v>1.2999999999999999E-4</v>
      </c>
      <c r="AY128">
        <v>1.2999999999999999E-4</v>
      </c>
      <c r="AZ128">
        <v>0.5</v>
      </c>
      <c r="BA128">
        <v>99526</v>
      </c>
      <c r="BB128">
        <v>12</v>
      </c>
      <c r="BC128">
        <v>99520</v>
      </c>
      <c r="BD128">
        <v>6910249</v>
      </c>
      <c r="BE128">
        <v>69.430000000000007</v>
      </c>
    </row>
    <row r="129" spans="37:57" x14ac:dyDescent="0.3">
      <c r="AK129">
        <v>2001</v>
      </c>
      <c r="AL129">
        <v>14</v>
      </c>
      <c r="AM129">
        <v>1.2E-4</v>
      </c>
      <c r="AN129">
        <v>1.2E-4</v>
      </c>
      <c r="AO129">
        <v>0.5</v>
      </c>
      <c r="AP129">
        <v>99439</v>
      </c>
      <c r="AQ129">
        <v>12</v>
      </c>
      <c r="AR129">
        <v>99433</v>
      </c>
      <c r="AS129">
        <v>6360629</v>
      </c>
      <c r="AT129">
        <v>63.97</v>
      </c>
      <c r="AV129">
        <v>2001</v>
      </c>
      <c r="AW129">
        <v>14</v>
      </c>
      <c r="AX129">
        <v>2.2000000000000001E-4</v>
      </c>
      <c r="AY129">
        <v>2.2000000000000001E-4</v>
      </c>
      <c r="AZ129">
        <v>0.5</v>
      </c>
      <c r="BA129">
        <v>99514</v>
      </c>
      <c r="BB129">
        <v>22</v>
      </c>
      <c r="BC129">
        <v>99503</v>
      </c>
      <c r="BD129">
        <v>6810729</v>
      </c>
      <c r="BE129">
        <v>68.44</v>
      </c>
    </row>
    <row r="130" spans="37:57" x14ac:dyDescent="0.3">
      <c r="AK130">
        <v>2001</v>
      </c>
      <c r="AL130">
        <v>15</v>
      </c>
      <c r="AM130">
        <v>3.1E-4</v>
      </c>
      <c r="AN130">
        <v>3.1E-4</v>
      </c>
      <c r="AO130">
        <v>0.5</v>
      </c>
      <c r="AP130">
        <v>99427</v>
      </c>
      <c r="AQ130">
        <v>30</v>
      </c>
      <c r="AR130">
        <v>99412</v>
      </c>
      <c r="AS130">
        <v>6261196</v>
      </c>
      <c r="AT130">
        <v>62.97</v>
      </c>
      <c r="AV130">
        <v>2001</v>
      </c>
      <c r="AW130">
        <v>15</v>
      </c>
      <c r="AX130">
        <v>1.1E-4</v>
      </c>
      <c r="AY130">
        <v>1.1E-4</v>
      </c>
      <c r="AZ130">
        <v>0.5</v>
      </c>
      <c r="BA130">
        <v>99492</v>
      </c>
      <c r="BB130">
        <v>11</v>
      </c>
      <c r="BC130">
        <v>99486</v>
      </c>
      <c r="BD130">
        <v>6711227</v>
      </c>
      <c r="BE130">
        <v>67.459999999999994</v>
      </c>
    </row>
    <row r="131" spans="37:57" x14ac:dyDescent="0.3">
      <c r="AK131">
        <v>2001</v>
      </c>
      <c r="AL131">
        <v>16</v>
      </c>
      <c r="AM131">
        <v>2.2000000000000001E-4</v>
      </c>
      <c r="AN131">
        <v>2.2000000000000001E-4</v>
      </c>
      <c r="AO131">
        <v>0.5</v>
      </c>
      <c r="AP131">
        <v>99396</v>
      </c>
      <c r="AQ131">
        <v>22</v>
      </c>
      <c r="AR131">
        <v>99385</v>
      </c>
      <c r="AS131">
        <v>6161785</v>
      </c>
      <c r="AT131">
        <v>61.99</v>
      </c>
      <c r="AV131">
        <v>2001</v>
      </c>
      <c r="AW131">
        <v>16</v>
      </c>
      <c r="AX131">
        <v>1.2E-4</v>
      </c>
      <c r="AY131">
        <v>1.2E-4</v>
      </c>
      <c r="AZ131">
        <v>0.5</v>
      </c>
      <c r="BA131">
        <v>99480</v>
      </c>
      <c r="BB131">
        <v>12</v>
      </c>
      <c r="BC131">
        <v>99474</v>
      </c>
      <c r="BD131">
        <v>6611741</v>
      </c>
      <c r="BE131">
        <v>66.459999999999994</v>
      </c>
    </row>
    <row r="132" spans="37:57" x14ac:dyDescent="0.3">
      <c r="AK132">
        <v>2001</v>
      </c>
      <c r="AL132">
        <v>17</v>
      </c>
      <c r="AM132">
        <v>3.6999999999999999E-4</v>
      </c>
      <c r="AN132">
        <v>3.6999999999999999E-4</v>
      </c>
      <c r="AO132">
        <v>0.5</v>
      </c>
      <c r="AP132">
        <v>99374</v>
      </c>
      <c r="AQ132">
        <v>36</v>
      </c>
      <c r="AR132">
        <v>99356</v>
      </c>
      <c r="AS132">
        <v>6062399</v>
      </c>
      <c r="AT132">
        <v>61.01</v>
      </c>
      <c r="AV132">
        <v>2001</v>
      </c>
      <c r="AW132">
        <v>17</v>
      </c>
      <c r="AX132">
        <v>2.0000000000000001E-4</v>
      </c>
      <c r="AY132">
        <v>2.0000000000000001E-4</v>
      </c>
      <c r="AZ132">
        <v>0.5</v>
      </c>
      <c r="BA132">
        <v>99468</v>
      </c>
      <c r="BB132">
        <v>20</v>
      </c>
      <c r="BC132">
        <v>99458</v>
      </c>
      <c r="BD132">
        <v>6512267</v>
      </c>
      <c r="BE132">
        <v>65.47</v>
      </c>
    </row>
    <row r="133" spans="37:57" x14ac:dyDescent="0.3">
      <c r="AK133">
        <v>2001</v>
      </c>
      <c r="AL133">
        <v>18</v>
      </c>
      <c r="AM133">
        <v>3.8999999999999999E-4</v>
      </c>
      <c r="AN133">
        <v>3.8999999999999999E-4</v>
      </c>
      <c r="AO133">
        <v>0.5</v>
      </c>
      <c r="AP133">
        <v>99338</v>
      </c>
      <c r="AQ133">
        <v>38</v>
      </c>
      <c r="AR133">
        <v>99318</v>
      </c>
      <c r="AS133">
        <v>5963044</v>
      </c>
      <c r="AT133">
        <v>60.03</v>
      </c>
      <c r="AV133">
        <v>2001</v>
      </c>
      <c r="AW133">
        <v>18</v>
      </c>
      <c r="AX133">
        <v>2.7E-4</v>
      </c>
      <c r="AY133">
        <v>2.7E-4</v>
      </c>
      <c r="AZ133">
        <v>0.5</v>
      </c>
      <c r="BA133">
        <v>99448</v>
      </c>
      <c r="BB133">
        <v>27</v>
      </c>
      <c r="BC133">
        <v>99435</v>
      </c>
      <c r="BD133">
        <v>6412808</v>
      </c>
      <c r="BE133">
        <v>64.48</v>
      </c>
    </row>
    <row r="134" spans="37:57" x14ac:dyDescent="0.3">
      <c r="AK134">
        <v>2001</v>
      </c>
      <c r="AL134">
        <v>19</v>
      </c>
      <c r="AM134">
        <v>6.9999999999999999E-4</v>
      </c>
      <c r="AN134">
        <v>6.9999999999999999E-4</v>
      </c>
      <c r="AO134">
        <v>0.5</v>
      </c>
      <c r="AP134">
        <v>99299</v>
      </c>
      <c r="AQ134">
        <v>69</v>
      </c>
      <c r="AR134">
        <v>99265</v>
      </c>
      <c r="AS134">
        <v>5863725</v>
      </c>
      <c r="AT134">
        <v>59.05</v>
      </c>
      <c r="AV134">
        <v>2001</v>
      </c>
      <c r="AW134">
        <v>19</v>
      </c>
      <c r="AX134">
        <v>3.2000000000000003E-4</v>
      </c>
      <c r="AY134">
        <v>3.2000000000000003E-4</v>
      </c>
      <c r="AZ134">
        <v>0.5</v>
      </c>
      <c r="BA134">
        <v>99421</v>
      </c>
      <c r="BB134">
        <v>32</v>
      </c>
      <c r="BC134">
        <v>99405</v>
      </c>
      <c r="BD134">
        <v>6313374</v>
      </c>
      <c r="BE134">
        <v>63.5</v>
      </c>
    </row>
    <row r="135" spans="37:57" x14ac:dyDescent="0.3">
      <c r="AK135">
        <v>2001</v>
      </c>
      <c r="AL135">
        <v>20</v>
      </c>
      <c r="AM135">
        <v>8.1999999999999998E-4</v>
      </c>
      <c r="AN135">
        <v>8.1999999999999998E-4</v>
      </c>
      <c r="AO135">
        <v>0.5</v>
      </c>
      <c r="AP135">
        <v>99230</v>
      </c>
      <c r="AQ135">
        <v>81</v>
      </c>
      <c r="AR135">
        <v>99189</v>
      </c>
      <c r="AS135">
        <v>5764460</v>
      </c>
      <c r="AT135">
        <v>58.09</v>
      </c>
      <c r="AV135">
        <v>2001</v>
      </c>
      <c r="AW135">
        <v>20</v>
      </c>
      <c r="AX135">
        <v>2.5999999999999998E-4</v>
      </c>
      <c r="AY135">
        <v>2.5999999999999998E-4</v>
      </c>
      <c r="AZ135">
        <v>0.5</v>
      </c>
      <c r="BA135">
        <v>99389</v>
      </c>
      <c r="BB135">
        <v>26</v>
      </c>
      <c r="BC135">
        <v>99376</v>
      </c>
      <c r="BD135">
        <v>6213969</v>
      </c>
      <c r="BE135">
        <v>62.52</v>
      </c>
    </row>
    <row r="136" spans="37:57" x14ac:dyDescent="0.3">
      <c r="AK136">
        <v>2001</v>
      </c>
      <c r="AL136">
        <v>21</v>
      </c>
      <c r="AM136">
        <v>1E-3</v>
      </c>
      <c r="AN136">
        <v>1E-3</v>
      </c>
      <c r="AO136">
        <v>0.5</v>
      </c>
      <c r="AP136">
        <v>99149</v>
      </c>
      <c r="AQ136">
        <v>99</v>
      </c>
      <c r="AR136">
        <v>99099</v>
      </c>
      <c r="AS136">
        <v>5665271</v>
      </c>
      <c r="AT136">
        <v>57.14</v>
      </c>
      <c r="AV136">
        <v>2001</v>
      </c>
      <c r="AW136">
        <v>21</v>
      </c>
      <c r="AX136">
        <v>2.4000000000000001E-4</v>
      </c>
      <c r="AY136">
        <v>2.4000000000000001E-4</v>
      </c>
      <c r="AZ136">
        <v>0.5</v>
      </c>
      <c r="BA136">
        <v>99364</v>
      </c>
      <c r="BB136">
        <v>23</v>
      </c>
      <c r="BC136">
        <v>99352</v>
      </c>
      <c r="BD136">
        <v>6114592</v>
      </c>
      <c r="BE136">
        <v>61.54</v>
      </c>
    </row>
    <row r="137" spans="37:57" x14ac:dyDescent="0.3">
      <c r="AK137">
        <v>2001</v>
      </c>
      <c r="AL137">
        <v>22</v>
      </c>
      <c r="AM137">
        <v>8.0999999999999996E-4</v>
      </c>
      <c r="AN137">
        <v>8.0999999999999996E-4</v>
      </c>
      <c r="AO137">
        <v>0.5</v>
      </c>
      <c r="AP137">
        <v>99050</v>
      </c>
      <c r="AQ137">
        <v>80</v>
      </c>
      <c r="AR137">
        <v>99009</v>
      </c>
      <c r="AS137">
        <v>5566172</v>
      </c>
      <c r="AT137">
        <v>56.2</v>
      </c>
      <c r="AV137">
        <v>2001</v>
      </c>
      <c r="AW137">
        <v>22</v>
      </c>
      <c r="AX137">
        <v>1.8000000000000001E-4</v>
      </c>
      <c r="AY137">
        <v>1.8000000000000001E-4</v>
      </c>
      <c r="AZ137">
        <v>0.5</v>
      </c>
      <c r="BA137">
        <v>99340</v>
      </c>
      <c r="BB137">
        <v>18</v>
      </c>
      <c r="BC137">
        <v>99331</v>
      </c>
      <c r="BD137">
        <v>6015240</v>
      </c>
      <c r="BE137">
        <v>60.55</v>
      </c>
    </row>
    <row r="138" spans="37:57" x14ac:dyDescent="0.3">
      <c r="AK138">
        <v>2001</v>
      </c>
      <c r="AL138">
        <v>23</v>
      </c>
      <c r="AM138">
        <v>7.9000000000000001E-4</v>
      </c>
      <c r="AN138">
        <v>7.9000000000000001E-4</v>
      </c>
      <c r="AO138">
        <v>0.5</v>
      </c>
      <c r="AP138">
        <v>98969</v>
      </c>
      <c r="AQ138">
        <v>78</v>
      </c>
      <c r="AR138">
        <v>98930</v>
      </c>
      <c r="AS138">
        <v>5467162</v>
      </c>
      <c r="AT138">
        <v>55.24</v>
      </c>
      <c r="AV138">
        <v>2001</v>
      </c>
      <c r="AW138">
        <v>23</v>
      </c>
      <c r="AX138">
        <v>2.4000000000000001E-4</v>
      </c>
      <c r="AY138">
        <v>2.4000000000000001E-4</v>
      </c>
      <c r="AZ138">
        <v>0.5</v>
      </c>
      <c r="BA138">
        <v>99322</v>
      </c>
      <c r="BB138">
        <v>24</v>
      </c>
      <c r="BC138">
        <v>99310</v>
      </c>
      <c r="BD138">
        <v>5915909</v>
      </c>
      <c r="BE138">
        <v>59.56</v>
      </c>
    </row>
    <row r="139" spans="37:57" x14ac:dyDescent="0.3">
      <c r="AK139">
        <v>2001</v>
      </c>
      <c r="AL139">
        <v>24</v>
      </c>
      <c r="AM139">
        <v>6.7000000000000002E-4</v>
      </c>
      <c r="AN139">
        <v>6.7000000000000002E-4</v>
      </c>
      <c r="AO139">
        <v>0.5</v>
      </c>
      <c r="AP139">
        <v>98891</v>
      </c>
      <c r="AQ139">
        <v>66</v>
      </c>
      <c r="AR139">
        <v>98858</v>
      </c>
      <c r="AS139">
        <v>5368232</v>
      </c>
      <c r="AT139">
        <v>54.28</v>
      </c>
      <c r="AV139">
        <v>2001</v>
      </c>
      <c r="AW139">
        <v>24</v>
      </c>
      <c r="AX139">
        <v>1.4999999999999999E-4</v>
      </c>
      <c r="AY139">
        <v>1.4999999999999999E-4</v>
      </c>
      <c r="AZ139">
        <v>0.5</v>
      </c>
      <c r="BA139">
        <v>99299</v>
      </c>
      <c r="BB139">
        <v>15</v>
      </c>
      <c r="BC139">
        <v>99291</v>
      </c>
      <c r="BD139">
        <v>5816599</v>
      </c>
      <c r="BE139">
        <v>58.58</v>
      </c>
    </row>
    <row r="140" spans="37:57" x14ac:dyDescent="0.3">
      <c r="AK140">
        <v>2001</v>
      </c>
      <c r="AL140">
        <v>25</v>
      </c>
      <c r="AM140">
        <v>6.9999999999999999E-4</v>
      </c>
      <c r="AN140">
        <v>6.9999999999999999E-4</v>
      </c>
      <c r="AO140">
        <v>0.5</v>
      </c>
      <c r="AP140">
        <v>98825</v>
      </c>
      <c r="AQ140">
        <v>69</v>
      </c>
      <c r="AR140">
        <v>98790</v>
      </c>
      <c r="AS140">
        <v>5269374</v>
      </c>
      <c r="AT140">
        <v>53.32</v>
      </c>
      <c r="AV140">
        <v>2001</v>
      </c>
      <c r="AW140">
        <v>25</v>
      </c>
      <c r="AX140">
        <v>2.4000000000000001E-4</v>
      </c>
      <c r="AY140">
        <v>2.4000000000000001E-4</v>
      </c>
      <c r="AZ140">
        <v>0.5</v>
      </c>
      <c r="BA140">
        <v>99283</v>
      </c>
      <c r="BB140">
        <v>24</v>
      </c>
      <c r="BC140">
        <v>99271</v>
      </c>
      <c r="BD140">
        <v>5717308</v>
      </c>
      <c r="BE140">
        <v>57.59</v>
      </c>
    </row>
    <row r="141" spans="37:57" x14ac:dyDescent="0.3">
      <c r="AK141">
        <v>2001</v>
      </c>
      <c r="AL141">
        <v>26</v>
      </c>
      <c r="AM141">
        <v>6.0999999999999997E-4</v>
      </c>
      <c r="AN141">
        <v>6.0999999999999997E-4</v>
      </c>
      <c r="AO141">
        <v>0.5</v>
      </c>
      <c r="AP141">
        <v>98756</v>
      </c>
      <c r="AQ141">
        <v>60</v>
      </c>
      <c r="AR141">
        <v>98726</v>
      </c>
      <c r="AS141">
        <v>5170584</v>
      </c>
      <c r="AT141">
        <v>52.36</v>
      </c>
      <c r="AV141">
        <v>2001</v>
      </c>
      <c r="AW141">
        <v>26</v>
      </c>
      <c r="AX141">
        <v>2.3000000000000001E-4</v>
      </c>
      <c r="AY141">
        <v>2.3000000000000001E-4</v>
      </c>
      <c r="AZ141">
        <v>0.5</v>
      </c>
      <c r="BA141">
        <v>99259</v>
      </c>
      <c r="BB141">
        <v>23</v>
      </c>
      <c r="BC141">
        <v>99248</v>
      </c>
      <c r="BD141">
        <v>5618037</v>
      </c>
      <c r="BE141">
        <v>56.6</v>
      </c>
    </row>
    <row r="142" spans="37:57" x14ac:dyDescent="0.3">
      <c r="AK142">
        <v>2001</v>
      </c>
      <c r="AL142">
        <v>27</v>
      </c>
      <c r="AM142">
        <v>8.3000000000000001E-4</v>
      </c>
      <c r="AN142">
        <v>8.3000000000000001E-4</v>
      </c>
      <c r="AO142">
        <v>0.5</v>
      </c>
      <c r="AP142">
        <v>98696</v>
      </c>
      <c r="AQ142">
        <v>82</v>
      </c>
      <c r="AR142">
        <v>98655</v>
      </c>
      <c r="AS142">
        <v>5071858</v>
      </c>
      <c r="AT142">
        <v>51.39</v>
      </c>
      <c r="AV142">
        <v>2001</v>
      </c>
      <c r="AW142">
        <v>27</v>
      </c>
      <c r="AX142">
        <v>2.5999999999999998E-4</v>
      </c>
      <c r="AY142">
        <v>2.5999999999999998E-4</v>
      </c>
      <c r="AZ142">
        <v>0.5</v>
      </c>
      <c r="BA142">
        <v>99237</v>
      </c>
      <c r="BB142">
        <v>25</v>
      </c>
      <c r="BC142">
        <v>99224</v>
      </c>
      <c r="BD142">
        <v>5518789</v>
      </c>
      <c r="BE142">
        <v>55.61</v>
      </c>
    </row>
    <row r="143" spans="37:57" x14ac:dyDescent="0.3">
      <c r="AK143">
        <v>2001</v>
      </c>
      <c r="AL143">
        <v>28</v>
      </c>
      <c r="AM143">
        <v>5.6999999999999998E-4</v>
      </c>
      <c r="AN143">
        <v>5.6999999999999998E-4</v>
      </c>
      <c r="AO143">
        <v>0.5</v>
      </c>
      <c r="AP143">
        <v>98614</v>
      </c>
      <c r="AQ143">
        <v>57</v>
      </c>
      <c r="AR143">
        <v>98586</v>
      </c>
      <c r="AS143">
        <v>4973203</v>
      </c>
      <c r="AT143">
        <v>50.43</v>
      </c>
      <c r="AV143">
        <v>2001</v>
      </c>
      <c r="AW143">
        <v>28</v>
      </c>
      <c r="AX143">
        <v>2.4000000000000001E-4</v>
      </c>
      <c r="AY143">
        <v>2.4000000000000001E-4</v>
      </c>
      <c r="AZ143">
        <v>0.5</v>
      </c>
      <c r="BA143">
        <v>99211</v>
      </c>
      <c r="BB143">
        <v>24</v>
      </c>
      <c r="BC143">
        <v>99199</v>
      </c>
      <c r="BD143">
        <v>5419565</v>
      </c>
      <c r="BE143">
        <v>54.63</v>
      </c>
    </row>
    <row r="144" spans="37:57" x14ac:dyDescent="0.3">
      <c r="AK144">
        <v>2001</v>
      </c>
      <c r="AL144">
        <v>29</v>
      </c>
      <c r="AM144">
        <v>6.3000000000000003E-4</v>
      </c>
      <c r="AN144">
        <v>6.3000000000000003E-4</v>
      </c>
      <c r="AO144">
        <v>0.5</v>
      </c>
      <c r="AP144">
        <v>98557</v>
      </c>
      <c r="AQ144">
        <v>62</v>
      </c>
      <c r="AR144">
        <v>98527</v>
      </c>
      <c r="AS144">
        <v>4874618</v>
      </c>
      <c r="AT144">
        <v>49.46</v>
      </c>
      <c r="AV144">
        <v>2001</v>
      </c>
      <c r="AW144">
        <v>29</v>
      </c>
      <c r="AX144">
        <v>2.2000000000000001E-4</v>
      </c>
      <c r="AY144">
        <v>2.2000000000000001E-4</v>
      </c>
      <c r="AZ144">
        <v>0.5</v>
      </c>
      <c r="BA144">
        <v>99188</v>
      </c>
      <c r="BB144">
        <v>22</v>
      </c>
      <c r="BC144">
        <v>99177</v>
      </c>
      <c r="BD144">
        <v>5320366</v>
      </c>
      <c r="BE144">
        <v>53.64</v>
      </c>
    </row>
    <row r="145" spans="37:57" x14ac:dyDescent="0.3">
      <c r="AK145">
        <v>2001</v>
      </c>
      <c r="AL145">
        <v>30</v>
      </c>
      <c r="AM145">
        <v>6.2E-4</v>
      </c>
      <c r="AN145">
        <v>6.2E-4</v>
      </c>
      <c r="AO145">
        <v>0.5</v>
      </c>
      <c r="AP145">
        <v>98496</v>
      </c>
      <c r="AQ145">
        <v>61</v>
      </c>
      <c r="AR145">
        <v>98465</v>
      </c>
      <c r="AS145">
        <v>4776091</v>
      </c>
      <c r="AT145">
        <v>48.49</v>
      </c>
      <c r="AV145">
        <v>2001</v>
      </c>
      <c r="AW145">
        <v>30</v>
      </c>
      <c r="AX145">
        <v>2.5000000000000001E-4</v>
      </c>
      <c r="AY145">
        <v>2.5000000000000001E-4</v>
      </c>
      <c r="AZ145">
        <v>0.5</v>
      </c>
      <c r="BA145">
        <v>99166</v>
      </c>
      <c r="BB145">
        <v>25</v>
      </c>
      <c r="BC145">
        <v>99154</v>
      </c>
      <c r="BD145">
        <v>5221189</v>
      </c>
      <c r="BE145">
        <v>52.65</v>
      </c>
    </row>
    <row r="146" spans="37:57" x14ac:dyDescent="0.3">
      <c r="AK146">
        <v>2001</v>
      </c>
      <c r="AL146">
        <v>31</v>
      </c>
      <c r="AM146">
        <v>8.5999999999999998E-4</v>
      </c>
      <c r="AN146">
        <v>8.5999999999999998E-4</v>
      </c>
      <c r="AO146">
        <v>0.5</v>
      </c>
      <c r="AP146">
        <v>98435</v>
      </c>
      <c r="AQ146">
        <v>85</v>
      </c>
      <c r="AR146">
        <v>98392</v>
      </c>
      <c r="AS146">
        <v>4677626</v>
      </c>
      <c r="AT146">
        <v>47.52</v>
      </c>
      <c r="AV146">
        <v>2001</v>
      </c>
      <c r="AW146">
        <v>31</v>
      </c>
      <c r="AX146">
        <v>3.2000000000000003E-4</v>
      </c>
      <c r="AY146">
        <v>3.2000000000000003E-4</v>
      </c>
      <c r="AZ146">
        <v>0.5</v>
      </c>
      <c r="BA146">
        <v>99141</v>
      </c>
      <c r="BB146">
        <v>32</v>
      </c>
      <c r="BC146">
        <v>99125</v>
      </c>
      <c r="BD146">
        <v>5122035</v>
      </c>
      <c r="BE146">
        <v>51.66</v>
      </c>
    </row>
    <row r="147" spans="37:57" x14ac:dyDescent="0.3">
      <c r="AK147">
        <v>2001</v>
      </c>
      <c r="AL147">
        <v>32</v>
      </c>
      <c r="AM147">
        <v>5.5999999999999995E-4</v>
      </c>
      <c r="AN147">
        <v>5.5999999999999995E-4</v>
      </c>
      <c r="AO147">
        <v>0.5</v>
      </c>
      <c r="AP147">
        <v>98350</v>
      </c>
      <c r="AQ147">
        <v>55</v>
      </c>
      <c r="AR147">
        <v>98322</v>
      </c>
      <c r="AS147">
        <v>4579233</v>
      </c>
      <c r="AT147">
        <v>46.56</v>
      </c>
      <c r="AV147">
        <v>2001</v>
      </c>
      <c r="AW147">
        <v>32</v>
      </c>
      <c r="AX147">
        <v>3.8999999999999999E-4</v>
      </c>
      <c r="AY147">
        <v>3.8999999999999999E-4</v>
      </c>
      <c r="AZ147">
        <v>0.5</v>
      </c>
      <c r="BA147">
        <v>99109</v>
      </c>
      <c r="BB147">
        <v>38</v>
      </c>
      <c r="BC147">
        <v>99090</v>
      </c>
      <c r="BD147">
        <v>5022911</v>
      </c>
      <c r="BE147">
        <v>50.68</v>
      </c>
    </row>
    <row r="148" spans="37:57" x14ac:dyDescent="0.3">
      <c r="AK148">
        <v>2001</v>
      </c>
      <c r="AL148">
        <v>33</v>
      </c>
      <c r="AM148">
        <v>9.8999999999999999E-4</v>
      </c>
      <c r="AN148">
        <v>9.8999999999999999E-4</v>
      </c>
      <c r="AO148">
        <v>0.5</v>
      </c>
      <c r="AP148">
        <v>98295</v>
      </c>
      <c r="AQ148">
        <v>97</v>
      </c>
      <c r="AR148">
        <v>98246</v>
      </c>
      <c r="AS148">
        <v>4480911</v>
      </c>
      <c r="AT148">
        <v>45.59</v>
      </c>
      <c r="AV148">
        <v>2001</v>
      </c>
      <c r="AW148">
        <v>33</v>
      </c>
      <c r="AX148">
        <v>2.9999999999999997E-4</v>
      </c>
      <c r="AY148">
        <v>2.9999999999999997E-4</v>
      </c>
      <c r="AZ148">
        <v>0.5</v>
      </c>
      <c r="BA148">
        <v>99071</v>
      </c>
      <c r="BB148">
        <v>30</v>
      </c>
      <c r="BC148">
        <v>99056</v>
      </c>
      <c r="BD148">
        <v>4923821</v>
      </c>
      <c r="BE148">
        <v>49.7</v>
      </c>
    </row>
    <row r="149" spans="37:57" x14ac:dyDescent="0.3">
      <c r="AK149">
        <v>2001</v>
      </c>
      <c r="AL149">
        <v>34</v>
      </c>
      <c r="AM149">
        <v>8.4999999999999995E-4</v>
      </c>
      <c r="AN149">
        <v>8.4999999999999995E-4</v>
      </c>
      <c r="AO149">
        <v>0.5</v>
      </c>
      <c r="AP149">
        <v>98197</v>
      </c>
      <c r="AQ149">
        <v>83</v>
      </c>
      <c r="AR149">
        <v>98156</v>
      </c>
      <c r="AS149">
        <v>4382665</v>
      </c>
      <c r="AT149">
        <v>44.63</v>
      </c>
      <c r="AV149">
        <v>2001</v>
      </c>
      <c r="AW149">
        <v>34</v>
      </c>
      <c r="AX149">
        <v>4.0000000000000002E-4</v>
      </c>
      <c r="AY149">
        <v>4.0000000000000002E-4</v>
      </c>
      <c r="AZ149">
        <v>0.5</v>
      </c>
      <c r="BA149">
        <v>99041</v>
      </c>
      <c r="BB149">
        <v>40</v>
      </c>
      <c r="BC149">
        <v>99021</v>
      </c>
      <c r="BD149">
        <v>4824765</v>
      </c>
      <c r="BE149">
        <v>48.71</v>
      </c>
    </row>
    <row r="150" spans="37:57" x14ac:dyDescent="0.3">
      <c r="AK150">
        <v>2001</v>
      </c>
      <c r="AL150">
        <v>35</v>
      </c>
      <c r="AM150">
        <v>7.3999999999999999E-4</v>
      </c>
      <c r="AN150">
        <v>7.3999999999999999E-4</v>
      </c>
      <c r="AO150">
        <v>0.5</v>
      </c>
      <c r="AP150">
        <v>98114</v>
      </c>
      <c r="AQ150">
        <v>72</v>
      </c>
      <c r="AR150">
        <v>98078</v>
      </c>
      <c r="AS150">
        <v>4284509</v>
      </c>
      <c r="AT150">
        <v>43.67</v>
      </c>
      <c r="AV150">
        <v>2001</v>
      </c>
      <c r="AW150">
        <v>35</v>
      </c>
      <c r="AX150">
        <v>4.2999999999999999E-4</v>
      </c>
      <c r="AY150">
        <v>4.2999999999999999E-4</v>
      </c>
      <c r="AZ150">
        <v>0.5</v>
      </c>
      <c r="BA150">
        <v>99001</v>
      </c>
      <c r="BB150">
        <v>42</v>
      </c>
      <c r="BC150">
        <v>98980</v>
      </c>
      <c r="BD150">
        <v>4725744</v>
      </c>
      <c r="BE150">
        <v>47.73</v>
      </c>
    </row>
    <row r="151" spans="37:57" x14ac:dyDescent="0.3">
      <c r="AK151">
        <v>2001</v>
      </c>
      <c r="AL151">
        <v>36</v>
      </c>
      <c r="AM151">
        <v>1.1000000000000001E-3</v>
      </c>
      <c r="AN151">
        <v>1.1000000000000001E-3</v>
      </c>
      <c r="AO151">
        <v>0.5</v>
      </c>
      <c r="AP151">
        <v>98042</v>
      </c>
      <c r="AQ151">
        <v>108</v>
      </c>
      <c r="AR151">
        <v>97988</v>
      </c>
      <c r="AS151">
        <v>4186431</v>
      </c>
      <c r="AT151">
        <v>42.7</v>
      </c>
      <c r="AV151">
        <v>2001</v>
      </c>
      <c r="AW151">
        <v>36</v>
      </c>
      <c r="AX151">
        <v>5.5000000000000003E-4</v>
      </c>
      <c r="AY151">
        <v>5.5000000000000003E-4</v>
      </c>
      <c r="AZ151">
        <v>0.5</v>
      </c>
      <c r="BA151">
        <v>98959</v>
      </c>
      <c r="BB151">
        <v>54</v>
      </c>
      <c r="BC151">
        <v>98932</v>
      </c>
      <c r="BD151">
        <v>4626765</v>
      </c>
      <c r="BE151">
        <v>46.75</v>
      </c>
    </row>
    <row r="152" spans="37:57" x14ac:dyDescent="0.3">
      <c r="AK152">
        <v>2001</v>
      </c>
      <c r="AL152">
        <v>37</v>
      </c>
      <c r="AM152">
        <v>9.6000000000000002E-4</v>
      </c>
      <c r="AN152">
        <v>9.6000000000000002E-4</v>
      </c>
      <c r="AO152">
        <v>0.5</v>
      </c>
      <c r="AP152">
        <v>97934</v>
      </c>
      <c r="AQ152">
        <v>94</v>
      </c>
      <c r="AR152">
        <v>97887</v>
      </c>
      <c r="AS152">
        <v>4088443</v>
      </c>
      <c r="AT152">
        <v>41.75</v>
      </c>
      <c r="AV152">
        <v>2001</v>
      </c>
      <c r="AW152">
        <v>37</v>
      </c>
      <c r="AX152">
        <v>4.6999999999999999E-4</v>
      </c>
      <c r="AY152">
        <v>4.6999999999999999E-4</v>
      </c>
      <c r="AZ152">
        <v>0.5</v>
      </c>
      <c r="BA152">
        <v>98905</v>
      </c>
      <c r="BB152">
        <v>47</v>
      </c>
      <c r="BC152">
        <v>98881</v>
      </c>
      <c r="BD152">
        <v>4527833</v>
      </c>
      <c r="BE152">
        <v>45.78</v>
      </c>
    </row>
    <row r="153" spans="37:57" x14ac:dyDescent="0.3">
      <c r="AK153">
        <v>2001</v>
      </c>
      <c r="AL153">
        <v>38</v>
      </c>
      <c r="AM153">
        <v>1.1999999999999999E-3</v>
      </c>
      <c r="AN153">
        <v>1.1999999999999999E-3</v>
      </c>
      <c r="AO153">
        <v>0.5</v>
      </c>
      <c r="AP153">
        <v>97841</v>
      </c>
      <c r="AQ153">
        <v>118</v>
      </c>
      <c r="AR153">
        <v>97782</v>
      </c>
      <c r="AS153">
        <v>3990556</v>
      </c>
      <c r="AT153">
        <v>40.79</v>
      </c>
      <c r="AV153">
        <v>2001</v>
      </c>
      <c r="AW153">
        <v>38</v>
      </c>
      <c r="AX153">
        <v>4.2999999999999999E-4</v>
      </c>
      <c r="AY153">
        <v>4.2999999999999999E-4</v>
      </c>
      <c r="AZ153">
        <v>0.5</v>
      </c>
      <c r="BA153">
        <v>98858</v>
      </c>
      <c r="BB153">
        <v>43</v>
      </c>
      <c r="BC153">
        <v>98836</v>
      </c>
      <c r="BD153">
        <v>4428952</v>
      </c>
      <c r="BE153">
        <v>44.8</v>
      </c>
    </row>
    <row r="154" spans="37:57" x14ac:dyDescent="0.3">
      <c r="AK154">
        <v>2001</v>
      </c>
      <c r="AL154">
        <v>39</v>
      </c>
      <c r="AM154">
        <v>1.4400000000000001E-3</v>
      </c>
      <c r="AN154">
        <v>1.4300000000000001E-3</v>
      </c>
      <c r="AO154">
        <v>0.5</v>
      </c>
      <c r="AP154">
        <v>97723</v>
      </c>
      <c r="AQ154">
        <v>140</v>
      </c>
      <c r="AR154">
        <v>97653</v>
      </c>
      <c r="AS154">
        <v>3892774</v>
      </c>
      <c r="AT154">
        <v>39.83</v>
      </c>
      <c r="AV154">
        <v>2001</v>
      </c>
      <c r="AW154">
        <v>39</v>
      </c>
      <c r="AX154">
        <v>7.9000000000000001E-4</v>
      </c>
      <c r="AY154">
        <v>7.9000000000000001E-4</v>
      </c>
      <c r="AZ154">
        <v>0.5</v>
      </c>
      <c r="BA154">
        <v>98815</v>
      </c>
      <c r="BB154">
        <v>78</v>
      </c>
      <c r="BC154">
        <v>98776</v>
      </c>
      <c r="BD154">
        <v>4330115</v>
      </c>
      <c r="BE154">
        <v>43.82</v>
      </c>
    </row>
    <row r="155" spans="37:57" x14ac:dyDescent="0.3">
      <c r="AK155">
        <v>2001</v>
      </c>
      <c r="AL155">
        <v>40</v>
      </c>
      <c r="AM155">
        <v>1.2700000000000001E-3</v>
      </c>
      <c r="AN155">
        <v>1.2700000000000001E-3</v>
      </c>
      <c r="AO155">
        <v>0.5</v>
      </c>
      <c r="AP155">
        <v>97583</v>
      </c>
      <c r="AQ155">
        <v>124</v>
      </c>
      <c r="AR155">
        <v>97521</v>
      </c>
      <c r="AS155">
        <v>3795121</v>
      </c>
      <c r="AT155">
        <v>38.89</v>
      </c>
      <c r="AV155">
        <v>2001</v>
      </c>
      <c r="AW155">
        <v>40</v>
      </c>
      <c r="AX155">
        <v>7.2000000000000005E-4</v>
      </c>
      <c r="AY155">
        <v>7.2000000000000005E-4</v>
      </c>
      <c r="AZ155">
        <v>0.5</v>
      </c>
      <c r="BA155">
        <v>98737</v>
      </c>
      <c r="BB155">
        <v>71</v>
      </c>
      <c r="BC155">
        <v>98701</v>
      </c>
      <c r="BD155">
        <v>4231340</v>
      </c>
      <c r="BE155">
        <v>42.85</v>
      </c>
    </row>
    <row r="156" spans="37:57" x14ac:dyDescent="0.3">
      <c r="AK156">
        <v>2001</v>
      </c>
      <c r="AL156">
        <v>41</v>
      </c>
      <c r="AM156">
        <v>1.5399999999999999E-3</v>
      </c>
      <c r="AN156">
        <v>1.5399999999999999E-3</v>
      </c>
      <c r="AO156">
        <v>0.5</v>
      </c>
      <c r="AP156">
        <v>97459</v>
      </c>
      <c r="AQ156">
        <v>150</v>
      </c>
      <c r="AR156">
        <v>97384</v>
      </c>
      <c r="AS156">
        <v>3697601</v>
      </c>
      <c r="AT156">
        <v>37.94</v>
      </c>
      <c r="AV156">
        <v>2001</v>
      </c>
      <c r="AW156">
        <v>41</v>
      </c>
      <c r="AX156">
        <v>6.8999999999999997E-4</v>
      </c>
      <c r="AY156">
        <v>6.8999999999999997E-4</v>
      </c>
      <c r="AZ156">
        <v>0.5</v>
      </c>
      <c r="BA156">
        <v>98665</v>
      </c>
      <c r="BB156">
        <v>68</v>
      </c>
      <c r="BC156">
        <v>98632</v>
      </c>
      <c r="BD156">
        <v>4132639</v>
      </c>
      <c r="BE156">
        <v>41.89</v>
      </c>
    </row>
    <row r="157" spans="37:57" x14ac:dyDescent="0.3">
      <c r="AK157">
        <v>2001</v>
      </c>
      <c r="AL157">
        <v>42</v>
      </c>
      <c r="AM157">
        <v>1.5299999999999999E-3</v>
      </c>
      <c r="AN157">
        <v>1.5299999999999999E-3</v>
      </c>
      <c r="AO157">
        <v>0.5</v>
      </c>
      <c r="AP157">
        <v>97309</v>
      </c>
      <c r="AQ157">
        <v>149</v>
      </c>
      <c r="AR157">
        <v>97234</v>
      </c>
      <c r="AS157">
        <v>3600217</v>
      </c>
      <c r="AT157">
        <v>37</v>
      </c>
      <c r="AV157">
        <v>2001</v>
      </c>
      <c r="AW157">
        <v>42</v>
      </c>
      <c r="AX157">
        <v>9.1E-4</v>
      </c>
      <c r="AY157">
        <v>9.1E-4</v>
      </c>
      <c r="AZ157">
        <v>0.5</v>
      </c>
      <c r="BA157">
        <v>98598</v>
      </c>
      <c r="BB157">
        <v>90</v>
      </c>
      <c r="BC157">
        <v>98553</v>
      </c>
      <c r="BD157">
        <v>4034007</v>
      </c>
      <c r="BE157">
        <v>40.909999999999997</v>
      </c>
    </row>
    <row r="158" spans="37:57" x14ac:dyDescent="0.3">
      <c r="AK158">
        <v>2001</v>
      </c>
      <c r="AL158">
        <v>43</v>
      </c>
      <c r="AM158">
        <v>1.6000000000000001E-3</v>
      </c>
      <c r="AN158">
        <v>1.6000000000000001E-3</v>
      </c>
      <c r="AO158">
        <v>0.5</v>
      </c>
      <c r="AP158">
        <v>97160</v>
      </c>
      <c r="AQ158">
        <v>155</v>
      </c>
      <c r="AR158">
        <v>97082</v>
      </c>
      <c r="AS158">
        <v>3502982</v>
      </c>
      <c r="AT158">
        <v>36.049999999999997</v>
      </c>
      <c r="AV158">
        <v>2001</v>
      </c>
      <c r="AW158">
        <v>43</v>
      </c>
      <c r="AX158">
        <v>1.01E-3</v>
      </c>
      <c r="AY158">
        <v>1.01E-3</v>
      </c>
      <c r="AZ158">
        <v>0.5</v>
      </c>
      <c r="BA158">
        <v>98508</v>
      </c>
      <c r="BB158">
        <v>99</v>
      </c>
      <c r="BC158">
        <v>98458</v>
      </c>
      <c r="BD158">
        <v>3935454</v>
      </c>
      <c r="BE158">
        <v>39.950000000000003</v>
      </c>
    </row>
    <row r="159" spans="37:57" x14ac:dyDescent="0.3">
      <c r="AK159">
        <v>2001</v>
      </c>
      <c r="AL159">
        <v>44</v>
      </c>
      <c r="AM159">
        <v>1.9400000000000001E-3</v>
      </c>
      <c r="AN159">
        <v>1.9400000000000001E-3</v>
      </c>
      <c r="AO159">
        <v>0.5</v>
      </c>
      <c r="AP159">
        <v>97005</v>
      </c>
      <c r="AQ159">
        <v>188</v>
      </c>
      <c r="AR159">
        <v>96911</v>
      </c>
      <c r="AS159">
        <v>3405900</v>
      </c>
      <c r="AT159">
        <v>35.11</v>
      </c>
      <c r="AV159">
        <v>2001</v>
      </c>
      <c r="AW159">
        <v>44</v>
      </c>
      <c r="AX159">
        <v>1.01E-3</v>
      </c>
      <c r="AY159">
        <v>1.01E-3</v>
      </c>
      <c r="AZ159">
        <v>0.5</v>
      </c>
      <c r="BA159">
        <v>98409</v>
      </c>
      <c r="BB159">
        <v>100</v>
      </c>
      <c r="BC159">
        <v>98359</v>
      </c>
      <c r="BD159">
        <v>3836996</v>
      </c>
      <c r="BE159">
        <v>38.99</v>
      </c>
    </row>
    <row r="160" spans="37:57" x14ac:dyDescent="0.3">
      <c r="AK160">
        <v>2001</v>
      </c>
      <c r="AL160">
        <v>45</v>
      </c>
      <c r="AM160">
        <v>1.83E-3</v>
      </c>
      <c r="AN160">
        <v>1.83E-3</v>
      </c>
      <c r="AO160">
        <v>0.5</v>
      </c>
      <c r="AP160">
        <v>96816</v>
      </c>
      <c r="AQ160">
        <v>177</v>
      </c>
      <c r="AR160">
        <v>96728</v>
      </c>
      <c r="AS160">
        <v>3308989</v>
      </c>
      <c r="AT160">
        <v>34.18</v>
      </c>
      <c r="AV160">
        <v>2001</v>
      </c>
      <c r="AW160">
        <v>45</v>
      </c>
      <c r="AX160">
        <v>1.3500000000000001E-3</v>
      </c>
      <c r="AY160">
        <v>1.34E-3</v>
      </c>
      <c r="AZ160">
        <v>0.5</v>
      </c>
      <c r="BA160">
        <v>98309</v>
      </c>
      <c r="BB160">
        <v>132</v>
      </c>
      <c r="BC160">
        <v>98243</v>
      </c>
      <c r="BD160">
        <v>3738637</v>
      </c>
      <c r="BE160">
        <v>38.03</v>
      </c>
    </row>
    <row r="161" spans="37:57" x14ac:dyDescent="0.3">
      <c r="AK161">
        <v>2001</v>
      </c>
      <c r="AL161">
        <v>46</v>
      </c>
      <c r="AM161">
        <v>2.5899999999999999E-3</v>
      </c>
      <c r="AN161">
        <v>2.5799999999999998E-3</v>
      </c>
      <c r="AO161">
        <v>0.5</v>
      </c>
      <c r="AP161">
        <v>96639</v>
      </c>
      <c r="AQ161">
        <v>250</v>
      </c>
      <c r="AR161">
        <v>96514</v>
      </c>
      <c r="AS161">
        <v>3212261</v>
      </c>
      <c r="AT161">
        <v>33.24</v>
      </c>
      <c r="AV161">
        <v>2001</v>
      </c>
      <c r="AW161">
        <v>46</v>
      </c>
      <c r="AX161">
        <v>1.34E-3</v>
      </c>
      <c r="AY161">
        <v>1.34E-3</v>
      </c>
      <c r="AZ161">
        <v>0.5</v>
      </c>
      <c r="BA161">
        <v>98177</v>
      </c>
      <c r="BB161">
        <v>132</v>
      </c>
      <c r="BC161">
        <v>98111</v>
      </c>
      <c r="BD161">
        <v>3640394</v>
      </c>
      <c r="BE161">
        <v>37.08</v>
      </c>
    </row>
    <row r="162" spans="37:57" x14ac:dyDescent="0.3">
      <c r="AK162">
        <v>2001</v>
      </c>
      <c r="AL162">
        <v>47</v>
      </c>
      <c r="AM162">
        <v>2.81E-3</v>
      </c>
      <c r="AN162">
        <v>2.81E-3</v>
      </c>
      <c r="AO162">
        <v>0.5</v>
      </c>
      <c r="AP162">
        <v>96389</v>
      </c>
      <c r="AQ162">
        <v>271</v>
      </c>
      <c r="AR162">
        <v>96254</v>
      </c>
      <c r="AS162">
        <v>3115747</v>
      </c>
      <c r="AT162">
        <v>32.32</v>
      </c>
      <c r="AV162">
        <v>2001</v>
      </c>
      <c r="AW162">
        <v>47</v>
      </c>
      <c r="AX162">
        <v>1.7600000000000001E-3</v>
      </c>
      <c r="AY162">
        <v>1.7600000000000001E-3</v>
      </c>
      <c r="AZ162">
        <v>0.5</v>
      </c>
      <c r="BA162">
        <v>98045</v>
      </c>
      <c r="BB162">
        <v>172</v>
      </c>
      <c r="BC162">
        <v>97959</v>
      </c>
      <c r="BD162">
        <v>3542283</v>
      </c>
      <c r="BE162">
        <v>36.130000000000003</v>
      </c>
    </row>
    <row r="163" spans="37:57" x14ac:dyDescent="0.3">
      <c r="AK163">
        <v>2001</v>
      </c>
      <c r="AL163">
        <v>48</v>
      </c>
      <c r="AM163">
        <v>3.0200000000000001E-3</v>
      </c>
      <c r="AN163">
        <v>3.0200000000000001E-3</v>
      </c>
      <c r="AO163">
        <v>0.5</v>
      </c>
      <c r="AP163">
        <v>96119</v>
      </c>
      <c r="AQ163">
        <v>290</v>
      </c>
      <c r="AR163">
        <v>95973</v>
      </c>
      <c r="AS163">
        <v>3019493</v>
      </c>
      <c r="AT163">
        <v>31.41</v>
      </c>
      <c r="AV163">
        <v>2001</v>
      </c>
      <c r="AW163">
        <v>48</v>
      </c>
      <c r="AX163">
        <v>2.0699999999999998E-3</v>
      </c>
      <c r="AY163">
        <v>2.0699999999999998E-3</v>
      </c>
      <c r="AZ163">
        <v>0.5</v>
      </c>
      <c r="BA163">
        <v>97873</v>
      </c>
      <c r="BB163">
        <v>202</v>
      </c>
      <c r="BC163">
        <v>97772</v>
      </c>
      <c r="BD163">
        <v>3444324</v>
      </c>
      <c r="BE163">
        <v>35.19</v>
      </c>
    </row>
    <row r="164" spans="37:57" x14ac:dyDescent="0.3">
      <c r="AK164">
        <v>2001</v>
      </c>
      <c r="AL164">
        <v>49</v>
      </c>
      <c r="AM164">
        <v>2.82E-3</v>
      </c>
      <c r="AN164">
        <v>2.81E-3</v>
      </c>
      <c r="AO164">
        <v>0.5</v>
      </c>
      <c r="AP164">
        <v>95828</v>
      </c>
      <c r="AQ164">
        <v>269</v>
      </c>
      <c r="AR164">
        <v>95694</v>
      </c>
      <c r="AS164">
        <v>2923520</v>
      </c>
      <c r="AT164">
        <v>30.51</v>
      </c>
      <c r="AV164">
        <v>2001</v>
      </c>
      <c r="AW164">
        <v>49</v>
      </c>
      <c r="AX164">
        <v>1.99E-3</v>
      </c>
      <c r="AY164">
        <v>1.99E-3</v>
      </c>
      <c r="AZ164">
        <v>0.5</v>
      </c>
      <c r="BA164">
        <v>97670</v>
      </c>
      <c r="BB164">
        <v>194</v>
      </c>
      <c r="BC164">
        <v>97573</v>
      </c>
      <c r="BD164">
        <v>3346553</v>
      </c>
      <c r="BE164">
        <v>34.26</v>
      </c>
    </row>
    <row r="165" spans="37:57" x14ac:dyDescent="0.3">
      <c r="AK165">
        <v>2001</v>
      </c>
      <c r="AL165">
        <v>50</v>
      </c>
      <c r="AM165">
        <v>3.46E-3</v>
      </c>
      <c r="AN165">
        <v>3.46E-3</v>
      </c>
      <c r="AO165">
        <v>0.5</v>
      </c>
      <c r="AP165">
        <v>95559</v>
      </c>
      <c r="AQ165">
        <v>330</v>
      </c>
      <c r="AR165">
        <v>95394</v>
      </c>
      <c r="AS165">
        <v>2827826</v>
      </c>
      <c r="AT165">
        <v>29.59</v>
      </c>
      <c r="AV165">
        <v>2001</v>
      </c>
      <c r="AW165">
        <v>50</v>
      </c>
      <c r="AX165">
        <v>2.5899999999999999E-3</v>
      </c>
      <c r="AY165">
        <v>2.5899999999999999E-3</v>
      </c>
      <c r="AZ165">
        <v>0.5</v>
      </c>
      <c r="BA165">
        <v>97476</v>
      </c>
      <c r="BB165">
        <v>252</v>
      </c>
      <c r="BC165">
        <v>97350</v>
      </c>
      <c r="BD165">
        <v>3248980</v>
      </c>
      <c r="BE165">
        <v>33.33</v>
      </c>
    </row>
    <row r="166" spans="37:57" x14ac:dyDescent="0.3">
      <c r="AK166">
        <v>2001</v>
      </c>
      <c r="AL166">
        <v>51</v>
      </c>
      <c r="AM166">
        <v>3.13E-3</v>
      </c>
      <c r="AN166">
        <v>3.1199999999999999E-3</v>
      </c>
      <c r="AO166">
        <v>0.5</v>
      </c>
      <c r="AP166">
        <v>95229</v>
      </c>
      <c r="AQ166">
        <v>297</v>
      </c>
      <c r="AR166">
        <v>95080</v>
      </c>
      <c r="AS166">
        <v>2732433</v>
      </c>
      <c r="AT166">
        <v>28.69</v>
      </c>
      <c r="AV166">
        <v>2001</v>
      </c>
      <c r="AW166">
        <v>51</v>
      </c>
      <c r="AX166">
        <v>2.5500000000000002E-3</v>
      </c>
      <c r="AY166">
        <v>2.5500000000000002E-3</v>
      </c>
      <c r="AZ166">
        <v>0.5</v>
      </c>
      <c r="BA166">
        <v>97224</v>
      </c>
      <c r="BB166">
        <v>248</v>
      </c>
      <c r="BC166">
        <v>97100</v>
      </c>
      <c r="BD166">
        <v>3151630</v>
      </c>
      <c r="BE166">
        <v>32.42</v>
      </c>
    </row>
    <row r="167" spans="37:57" x14ac:dyDescent="0.3">
      <c r="AK167">
        <v>2001</v>
      </c>
      <c r="AL167">
        <v>52</v>
      </c>
      <c r="AM167">
        <v>3.8500000000000001E-3</v>
      </c>
      <c r="AN167">
        <v>3.8500000000000001E-3</v>
      </c>
      <c r="AO167">
        <v>0.5</v>
      </c>
      <c r="AP167">
        <v>94931</v>
      </c>
      <c r="AQ167">
        <v>365</v>
      </c>
      <c r="AR167">
        <v>94749</v>
      </c>
      <c r="AS167">
        <v>2637353</v>
      </c>
      <c r="AT167">
        <v>27.78</v>
      </c>
      <c r="AV167">
        <v>2001</v>
      </c>
      <c r="AW167">
        <v>52</v>
      </c>
      <c r="AX167">
        <v>2.7100000000000002E-3</v>
      </c>
      <c r="AY167">
        <v>2.7000000000000001E-3</v>
      </c>
      <c r="AZ167">
        <v>0.5</v>
      </c>
      <c r="BA167">
        <v>96976</v>
      </c>
      <c r="BB167">
        <v>262</v>
      </c>
      <c r="BC167">
        <v>96845</v>
      </c>
      <c r="BD167">
        <v>3054530</v>
      </c>
      <c r="BE167">
        <v>31.5</v>
      </c>
    </row>
    <row r="168" spans="37:57" x14ac:dyDescent="0.3">
      <c r="AK168">
        <v>2001</v>
      </c>
      <c r="AL168">
        <v>53</v>
      </c>
      <c r="AM168">
        <v>4.5599999999999998E-3</v>
      </c>
      <c r="AN168">
        <v>4.5500000000000002E-3</v>
      </c>
      <c r="AO168">
        <v>0.5</v>
      </c>
      <c r="AP168">
        <v>94566</v>
      </c>
      <c r="AQ168">
        <v>430</v>
      </c>
      <c r="AR168">
        <v>94351</v>
      </c>
      <c r="AS168">
        <v>2542604</v>
      </c>
      <c r="AT168">
        <v>26.89</v>
      </c>
      <c r="AV168">
        <v>2001</v>
      </c>
      <c r="AW168">
        <v>53</v>
      </c>
      <c r="AX168">
        <v>3.0799999999999998E-3</v>
      </c>
      <c r="AY168">
        <v>3.0799999999999998E-3</v>
      </c>
      <c r="AZ168">
        <v>0.5</v>
      </c>
      <c r="BA168">
        <v>96714</v>
      </c>
      <c r="BB168">
        <v>298</v>
      </c>
      <c r="BC168">
        <v>96565</v>
      </c>
      <c r="BD168">
        <v>2957685</v>
      </c>
      <c r="BE168">
        <v>30.58</v>
      </c>
    </row>
    <row r="169" spans="37:57" x14ac:dyDescent="0.3">
      <c r="AK169">
        <v>2001</v>
      </c>
      <c r="AL169">
        <v>54</v>
      </c>
      <c r="AM169">
        <v>4.8300000000000001E-3</v>
      </c>
      <c r="AN169">
        <v>4.8199999999999996E-3</v>
      </c>
      <c r="AO169">
        <v>0.5</v>
      </c>
      <c r="AP169">
        <v>94136</v>
      </c>
      <c r="AQ169">
        <v>454</v>
      </c>
      <c r="AR169">
        <v>93909</v>
      </c>
      <c r="AS169">
        <v>2448253</v>
      </c>
      <c r="AT169">
        <v>26.01</v>
      </c>
      <c r="AV169">
        <v>2001</v>
      </c>
      <c r="AW169">
        <v>54</v>
      </c>
      <c r="AX169">
        <v>2.9199999999999999E-3</v>
      </c>
      <c r="AY169">
        <v>2.9099999999999998E-3</v>
      </c>
      <c r="AZ169">
        <v>0.5</v>
      </c>
      <c r="BA169">
        <v>96416</v>
      </c>
      <c r="BB169">
        <v>281</v>
      </c>
      <c r="BC169">
        <v>96276</v>
      </c>
      <c r="BD169">
        <v>2861121</v>
      </c>
      <c r="BE169">
        <v>29.67</v>
      </c>
    </row>
    <row r="170" spans="37:57" x14ac:dyDescent="0.3">
      <c r="AK170">
        <v>2001</v>
      </c>
      <c r="AL170">
        <v>55</v>
      </c>
      <c r="AM170">
        <v>5.0099999999999997E-3</v>
      </c>
      <c r="AN170">
        <v>5.0000000000000001E-3</v>
      </c>
      <c r="AO170">
        <v>0.5</v>
      </c>
      <c r="AP170">
        <v>93682</v>
      </c>
      <c r="AQ170">
        <v>468</v>
      </c>
      <c r="AR170">
        <v>93448</v>
      </c>
      <c r="AS170">
        <v>2354344</v>
      </c>
      <c r="AT170">
        <v>25.13</v>
      </c>
      <c r="AV170">
        <v>2001</v>
      </c>
      <c r="AW170">
        <v>55</v>
      </c>
      <c r="AX170">
        <v>3.15E-3</v>
      </c>
      <c r="AY170">
        <v>3.15E-3</v>
      </c>
      <c r="AZ170">
        <v>0.5</v>
      </c>
      <c r="BA170">
        <v>96135</v>
      </c>
      <c r="BB170">
        <v>303</v>
      </c>
      <c r="BC170">
        <v>95984</v>
      </c>
      <c r="BD170">
        <v>2764845</v>
      </c>
      <c r="BE170">
        <v>28.76</v>
      </c>
    </row>
    <row r="171" spans="37:57" x14ac:dyDescent="0.3">
      <c r="AK171">
        <v>2001</v>
      </c>
      <c r="AL171">
        <v>56</v>
      </c>
      <c r="AM171">
        <v>6.0299999999999998E-3</v>
      </c>
      <c r="AN171">
        <v>6.0099999999999997E-3</v>
      </c>
      <c r="AO171">
        <v>0.5</v>
      </c>
      <c r="AP171">
        <v>93214</v>
      </c>
      <c r="AQ171">
        <v>560</v>
      </c>
      <c r="AR171">
        <v>92934</v>
      </c>
      <c r="AS171">
        <v>2260896</v>
      </c>
      <c r="AT171">
        <v>24.25</v>
      </c>
      <c r="AV171">
        <v>2001</v>
      </c>
      <c r="AW171">
        <v>56</v>
      </c>
      <c r="AX171">
        <v>4.1399999999999996E-3</v>
      </c>
      <c r="AY171">
        <v>4.13E-3</v>
      </c>
      <c r="AZ171">
        <v>0.5</v>
      </c>
      <c r="BA171">
        <v>95832</v>
      </c>
      <c r="BB171">
        <v>396</v>
      </c>
      <c r="BC171">
        <v>95634</v>
      </c>
      <c r="BD171">
        <v>2668861</v>
      </c>
      <c r="BE171">
        <v>27.85</v>
      </c>
    </row>
    <row r="172" spans="37:57" x14ac:dyDescent="0.3">
      <c r="AK172">
        <v>2001</v>
      </c>
      <c r="AL172">
        <v>57</v>
      </c>
      <c r="AM172">
        <v>6.6400000000000001E-3</v>
      </c>
      <c r="AN172">
        <v>6.62E-3</v>
      </c>
      <c r="AO172">
        <v>0.5</v>
      </c>
      <c r="AP172">
        <v>92654</v>
      </c>
      <c r="AQ172">
        <v>613</v>
      </c>
      <c r="AR172">
        <v>92347</v>
      </c>
      <c r="AS172">
        <v>2167962</v>
      </c>
      <c r="AT172">
        <v>23.4</v>
      </c>
      <c r="AV172">
        <v>2001</v>
      </c>
      <c r="AW172">
        <v>57</v>
      </c>
      <c r="AX172">
        <v>4.4299999999999999E-3</v>
      </c>
      <c r="AY172">
        <v>4.4200000000000003E-3</v>
      </c>
      <c r="AZ172">
        <v>0.5</v>
      </c>
      <c r="BA172">
        <v>95436</v>
      </c>
      <c r="BB172">
        <v>422</v>
      </c>
      <c r="BC172">
        <v>95225</v>
      </c>
      <c r="BD172">
        <v>2573227</v>
      </c>
      <c r="BE172">
        <v>26.96</v>
      </c>
    </row>
    <row r="173" spans="37:57" x14ac:dyDescent="0.3">
      <c r="AK173">
        <v>2001</v>
      </c>
      <c r="AL173">
        <v>58</v>
      </c>
      <c r="AM173">
        <v>7.7200000000000003E-3</v>
      </c>
      <c r="AN173">
        <v>7.6899999999999998E-3</v>
      </c>
      <c r="AO173">
        <v>0.5</v>
      </c>
      <c r="AP173">
        <v>92040</v>
      </c>
      <c r="AQ173">
        <v>708</v>
      </c>
      <c r="AR173">
        <v>91686</v>
      </c>
      <c r="AS173">
        <v>2075615</v>
      </c>
      <c r="AT173">
        <v>22.55</v>
      </c>
      <c r="AV173">
        <v>2001</v>
      </c>
      <c r="AW173">
        <v>58</v>
      </c>
      <c r="AX173">
        <v>4.64E-3</v>
      </c>
      <c r="AY173">
        <v>4.6299999999999996E-3</v>
      </c>
      <c r="AZ173">
        <v>0.5</v>
      </c>
      <c r="BA173">
        <v>95015</v>
      </c>
      <c r="BB173">
        <v>440</v>
      </c>
      <c r="BC173">
        <v>94794</v>
      </c>
      <c r="BD173">
        <v>2478002</v>
      </c>
      <c r="BE173">
        <v>26.08</v>
      </c>
    </row>
    <row r="174" spans="37:57" x14ac:dyDescent="0.3">
      <c r="AK174">
        <v>2001</v>
      </c>
      <c r="AL174">
        <v>59</v>
      </c>
      <c r="AM174">
        <v>7.1500000000000001E-3</v>
      </c>
      <c r="AN174">
        <v>7.1300000000000001E-3</v>
      </c>
      <c r="AO174">
        <v>0.5</v>
      </c>
      <c r="AP174">
        <v>91332</v>
      </c>
      <c r="AQ174">
        <v>651</v>
      </c>
      <c r="AR174">
        <v>91007</v>
      </c>
      <c r="AS174">
        <v>1983929</v>
      </c>
      <c r="AT174">
        <v>21.72</v>
      </c>
      <c r="AV174">
        <v>2001</v>
      </c>
      <c r="AW174">
        <v>59</v>
      </c>
      <c r="AX174">
        <v>5.7099999999999998E-3</v>
      </c>
      <c r="AY174">
        <v>5.6899999999999997E-3</v>
      </c>
      <c r="AZ174">
        <v>0.5</v>
      </c>
      <c r="BA174">
        <v>94574</v>
      </c>
      <c r="BB174">
        <v>538</v>
      </c>
      <c r="BC174">
        <v>94305</v>
      </c>
      <c r="BD174">
        <v>2383208</v>
      </c>
      <c r="BE174">
        <v>25.2</v>
      </c>
    </row>
    <row r="175" spans="37:57" x14ac:dyDescent="0.3">
      <c r="AK175">
        <v>2001</v>
      </c>
      <c r="AL175">
        <v>60</v>
      </c>
      <c r="AM175">
        <v>8.1300000000000001E-3</v>
      </c>
      <c r="AN175">
        <v>8.0999999999999996E-3</v>
      </c>
      <c r="AO175">
        <v>0.5</v>
      </c>
      <c r="AP175">
        <v>90681</v>
      </c>
      <c r="AQ175">
        <v>734</v>
      </c>
      <c r="AR175">
        <v>90314</v>
      </c>
      <c r="AS175">
        <v>1892922</v>
      </c>
      <c r="AT175">
        <v>20.87</v>
      </c>
      <c r="AV175">
        <v>2001</v>
      </c>
      <c r="AW175">
        <v>60</v>
      </c>
      <c r="AX175">
        <v>5.2599999999999999E-3</v>
      </c>
      <c r="AY175">
        <v>5.2399999999999999E-3</v>
      </c>
      <c r="AZ175">
        <v>0.5</v>
      </c>
      <c r="BA175">
        <v>94036</v>
      </c>
      <c r="BB175">
        <v>493</v>
      </c>
      <c r="BC175">
        <v>93789</v>
      </c>
      <c r="BD175">
        <v>2288902</v>
      </c>
      <c r="BE175">
        <v>24.34</v>
      </c>
    </row>
    <row r="176" spans="37:57" x14ac:dyDescent="0.3">
      <c r="AK176">
        <v>2001</v>
      </c>
      <c r="AL176">
        <v>61</v>
      </c>
      <c r="AM176">
        <v>1.06E-2</v>
      </c>
      <c r="AN176">
        <v>1.055E-2</v>
      </c>
      <c r="AO176">
        <v>0.5</v>
      </c>
      <c r="AP176">
        <v>89947</v>
      </c>
      <c r="AQ176">
        <v>949</v>
      </c>
      <c r="AR176">
        <v>89473</v>
      </c>
      <c r="AS176">
        <v>1802608</v>
      </c>
      <c r="AT176">
        <v>20.04</v>
      </c>
      <c r="AV176">
        <v>2001</v>
      </c>
      <c r="AW176">
        <v>61</v>
      </c>
      <c r="AX176">
        <v>6.2300000000000003E-3</v>
      </c>
      <c r="AY176">
        <v>6.2100000000000002E-3</v>
      </c>
      <c r="AZ176">
        <v>0.5</v>
      </c>
      <c r="BA176">
        <v>93543</v>
      </c>
      <c r="BB176">
        <v>581</v>
      </c>
      <c r="BC176">
        <v>93253</v>
      </c>
      <c r="BD176">
        <v>2195113</v>
      </c>
      <c r="BE176">
        <v>23.47</v>
      </c>
    </row>
    <row r="177" spans="37:57" x14ac:dyDescent="0.3">
      <c r="AK177">
        <v>2001</v>
      </c>
      <c r="AL177">
        <v>62</v>
      </c>
      <c r="AM177">
        <v>9.5999999999999992E-3</v>
      </c>
      <c r="AN177">
        <v>9.5600000000000008E-3</v>
      </c>
      <c r="AO177">
        <v>0.5</v>
      </c>
      <c r="AP177">
        <v>88998</v>
      </c>
      <c r="AQ177">
        <v>851</v>
      </c>
      <c r="AR177">
        <v>88573</v>
      </c>
      <c r="AS177">
        <v>1713135</v>
      </c>
      <c r="AT177">
        <v>19.25</v>
      </c>
      <c r="AV177">
        <v>2001</v>
      </c>
      <c r="AW177">
        <v>62</v>
      </c>
      <c r="AX177">
        <v>5.8900000000000003E-3</v>
      </c>
      <c r="AY177">
        <v>5.8700000000000002E-3</v>
      </c>
      <c r="AZ177">
        <v>0.5</v>
      </c>
      <c r="BA177">
        <v>92962</v>
      </c>
      <c r="BB177">
        <v>546</v>
      </c>
      <c r="BC177">
        <v>92689</v>
      </c>
      <c r="BD177">
        <v>2101860</v>
      </c>
      <c r="BE177">
        <v>22.61</v>
      </c>
    </row>
    <row r="178" spans="37:57" x14ac:dyDescent="0.3">
      <c r="AK178">
        <v>2001</v>
      </c>
      <c r="AL178">
        <v>63</v>
      </c>
      <c r="AM178">
        <v>1.206E-2</v>
      </c>
      <c r="AN178">
        <v>1.1990000000000001E-2</v>
      </c>
      <c r="AO178">
        <v>0.5</v>
      </c>
      <c r="AP178">
        <v>88148</v>
      </c>
      <c r="AQ178">
        <v>1057</v>
      </c>
      <c r="AR178">
        <v>87619</v>
      </c>
      <c r="AS178">
        <v>1624562</v>
      </c>
      <c r="AT178">
        <v>18.43</v>
      </c>
      <c r="AV178">
        <v>2001</v>
      </c>
      <c r="AW178">
        <v>63</v>
      </c>
      <c r="AX178">
        <v>6.9300000000000004E-3</v>
      </c>
      <c r="AY178">
        <v>6.9100000000000003E-3</v>
      </c>
      <c r="AZ178">
        <v>0.5</v>
      </c>
      <c r="BA178">
        <v>92416</v>
      </c>
      <c r="BB178">
        <v>638</v>
      </c>
      <c r="BC178">
        <v>92097</v>
      </c>
      <c r="BD178">
        <v>2009171</v>
      </c>
      <c r="BE178">
        <v>21.74</v>
      </c>
    </row>
    <row r="179" spans="37:57" x14ac:dyDescent="0.3">
      <c r="AK179">
        <v>2001</v>
      </c>
      <c r="AL179">
        <v>64</v>
      </c>
      <c r="AM179">
        <v>1.3259999999999999E-2</v>
      </c>
      <c r="AN179">
        <v>1.3169999999999999E-2</v>
      </c>
      <c r="AO179">
        <v>0.5</v>
      </c>
      <c r="AP179">
        <v>87091</v>
      </c>
      <c r="AQ179">
        <v>1147</v>
      </c>
      <c r="AR179">
        <v>86517</v>
      </c>
      <c r="AS179">
        <v>1536943</v>
      </c>
      <c r="AT179">
        <v>17.649999999999999</v>
      </c>
      <c r="AV179">
        <v>2001</v>
      </c>
      <c r="AW179">
        <v>64</v>
      </c>
      <c r="AX179">
        <v>6.7799999999999996E-3</v>
      </c>
      <c r="AY179">
        <v>6.7600000000000004E-3</v>
      </c>
      <c r="AZ179">
        <v>0.5</v>
      </c>
      <c r="BA179">
        <v>91778</v>
      </c>
      <c r="BB179">
        <v>620</v>
      </c>
      <c r="BC179">
        <v>91468</v>
      </c>
      <c r="BD179">
        <v>1917074</v>
      </c>
      <c r="BE179">
        <v>20.89</v>
      </c>
    </row>
    <row r="180" spans="37:57" x14ac:dyDescent="0.3">
      <c r="AK180">
        <v>2001</v>
      </c>
      <c r="AL180">
        <v>65</v>
      </c>
      <c r="AM180">
        <v>1.4189999999999999E-2</v>
      </c>
      <c r="AN180">
        <v>1.409E-2</v>
      </c>
      <c r="AO180">
        <v>0.5</v>
      </c>
      <c r="AP180">
        <v>85944</v>
      </c>
      <c r="AQ180">
        <v>1211</v>
      </c>
      <c r="AR180">
        <v>85339</v>
      </c>
      <c r="AS180">
        <v>1450425</v>
      </c>
      <c r="AT180">
        <v>16.88</v>
      </c>
      <c r="AV180">
        <v>2001</v>
      </c>
      <c r="AW180">
        <v>65</v>
      </c>
      <c r="AX180">
        <v>8.9700000000000005E-3</v>
      </c>
      <c r="AY180">
        <v>8.9300000000000004E-3</v>
      </c>
      <c r="AZ180">
        <v>0.5</v>
      </c>
      <c r="BA180">
        <v>91158</v>
      </c>
      <c r="BB180">
        <v>814</v>
      </c>
      <c r="BC180">
        <v>90750</v>
      </c>
      <c r="BD180">
        <v>1825606</v>
      </c>
      <c r="BE180">
        <v>20.03</v>
      </c>
    </row>
    <row r="181" spans="37:57" x14ac:dyDescent="0.3">
      <c r="AK181">
        <v>2001</v>
      </c>
      <c r="AL181">
        <v>66</v>
      </c>
      <c r="AM181">
        <v>1.6559999999999998E-2</v>
      </c>
      <c r="AN181">
        <v>1.643E-2</v>
      </c>
      <c r="AO181">
        <v>0.5</v>
      </c>
      <c r="AP181">
        <v>84733</v>
      </c>
      <c r="AQ181">
        <v>1392</v>
      </c>
      <c r="AR181">
        <v>84037</v>
      </c>
      <c r="AS181">
        <v>1365087</v>
      </c>
      <c r="AT181">
        <v>16.11</v>
      </c>
      <c r="AV181">
        <v>2001</v>
      </c>
      <c r="AW181">
        <v>66</v>
      </c>
      <c r="AX181">
        <v>9.6299999999999997E-3</v>
      </c>
      <c r="AY181">
        <v>9.58E-3</v>
      </c>
      <c r="AZ181">
        <v>0.5</v>
      </c>
      <c r="BA181">
        <v>90343</v>
      </c>
      <c r="BB181">
        <v>866</v>
      </c>
      <c r="BC181">
        <v>89910</v>
      </c>
      <c r="BD181">
        <v>1734856</v>
      </c>
      <c r="BE181">
        <v>19.2</v>
      </c>
    </row>
    <row r="182" spans="37:57" x14ac:dyDescent="0.3">
      <c r="AK182">
        <v>2001</v>
      </c>
      <c r="AL182">
        <v>67</v>
      </c>
      <c r="AM182">
        <v>1.77E-2</v>
      </c>
      <c r="AN182">
        <v>1.754E-2</v>
      </c>
      <c r="AO182">
        <v>0.5</v>
      </c>
      <c r="AP182">
        <v>83341</v>
      </c>
      <c r="AQ182">
        <v>1462</v>
      </c>
      <c r="AR182">
        <v>82610</v>
      </c>
      <c r="AS182">
        <v>1281049</v>
      </c>
      <c r="AT182">
        <v>15.37</v>
      </c>
      <c r="AV182">
        <v>2001</v>
      </c>
      <c r="AW182">
        <v>67</v>
      </c>
      <c r="AX182">
        <v>1.0330000000000001E-2</v>
      </c>
      <c r="AY182">
        <v>1.027E-2</v>
      </c>
      <c r="AZ182">
        <v>0.5</v>
      </c>
      <c r="BA182">
        <v>89478</v>
      </c>
      <c r="BB182">
        <v>919</v>
      </c>
      <c r="BC182">
        <v>89018</v>
      </c>
      <c r="BD182">
        <v>1644946</v>
      </c>
      <c r="BE182">
        <v>18.38</v>
      </c>
    </row>
    <row r="183" spans="37:57" x14ac:dyDescent="0.3">
      <c r="AK183">
        <v>2001</v>
      </c>
      <c r="AL183">
        <v>68</v>
      </c>
      <c r="AM183">
        <v>2.0559999999999998E-2</v>
      </c>
      <c r="AN183">
        <v>2.035E-2</v>
      </c>
      <c r="AO183">
        <v>0.5</v>
      </c>
      <c r="AP183">
        <v>81879</v>
      </c>
      <c r="AQ183">
        <v>1666</v>
      </c>
      <c r="AR183">
        <v>81046</v>
      </c>
      <c r="AS183">
        <v>1198439</v>
      </c>
      <c r="AT183">
        <v>14.64</v>
      </c>
      <c r="AV183">
        <v>2001</v>
      </c>
      <c r="AW183">
        <v>68</v>
      </c>
      <c r="AX183">
        <v>1.2160000000000001E-2</v>
      </c>
      <c r="AY183">
        <v>1.209E-2</v>
      </c>
      <c r="AZ183">
        <v>0.5</v>
      </c>
      <c r="BA183">
        <v>88558</v>
      </c>
      <c r="BB183">
        <v>1071</v>
      </c>
      <c r="BC183">
        <v>88023</v>
      </c>
      <c r="BD183">
        <v>1555928</v>
      </c>
      <c r="BE183">
        <v>17.57</v>
      </c>
    </row>
    <row r="184" spans="37:57" x14ac:dyDescent="0.3">
      <c r="AK184">
        <v>2001</v>
      </c>
      <c r="AL184">
        <v>69</v>
      </c>
      <c r="AM184">
        <v>2.1819999999999999E-2</v>
      </c>
      <c r="AN184">
        <v>2.1590000000000002E-2</v>
      </c>
      <c r="AO184">
        <v>0.5</v>
      </c>
      <c r="AP184">
        <v>80213</v>
      </c>
      <c r="AQ184">
        <v>1732</v>
      </c>
      <c r="AR184">
        <v>79348</v>
      </c>
      <c r="AS184">
        <v>1117392</v>
      </c>
      <c r="AT184">
        <v>13.93</v>
      </c>
      <c r="AV184">
        <v>2001</v>
      </c>
      <c r="AW184">
        <v>69</v>
      </c>
      <c r="AX184">
        <v>1.282E-2</v>
      </c>
      <c r="AY184">
        <v>1.274E-2</v>
      </c>
      <c r="AZ184">
        <v>0.5</v>
      </c>
      <c r="BA184">
        <v>87488</v>
      </c>
      <c r="BB184">
        <v>1114</v>
      </c>
      <c r="BC184">
        <v>86930</v>
      </c>
      <c r="BD184">
        <v>1467905</v>
      </c>
      <c r="BE184">
        <v>16.78</v>
      </c>
    </row>
    <row r="185" spans="37:57" x14ac:dyDescent="0.3">
      <c r="AK185">
        <v>2001</v>
      </c>
      <c r="AL185">
        <v>70</v>
      </c>
      <c r="AM185">
        <v>2.3890000000000002E-2</v>
      </c>
      <c r="AN185">
        <v>2.3599999999999999E-2</v>
      </c>
      <c r="AO185">
        <v>0.5</v>
      </c>
      <c r="AP185">
        <v>78482</v>
      </c>
      <c r="AQ185">
        <v>1852</v>
      </c>
      <c r="AR185">
        <v>77555</v>
      </c>
      <c r="AS185">
        <v>1038045</v>
      </c>
      <c r="AT185">
        <v>13.23</v>
      </c>
      <c r="AV185">
        <v>2001</v>
      </c>
      <c r="AW185">
        <v>70</v>
      </c>
      <c r="AX185">
        <v>1.431E-2</v>
      </c>
      <c r="AY185">
        <v>1.421E-2</v>
      </c>
      <c r="AZ185">
        <v>0.5</v>
      </c>
      <c r="BA185">
        <v>86373</v>
      </c>
      <c r="BB185">
        <v>1227</v>
      </c>
      <c r="BC185">
        <v>85760</v>
      </c>
      <c r="BD185">
        <v>1380974</v>
      </c>
      <c r="BE185">
        <v>15.99</v>
      </c>
    </row>
    <row r="186" spans="37:57" x14ac:dyDescent="0.3">
      <c r="AK186">
        <v>2001</v>
      </c>
      <c r="AL186">
        <v>71</v>
      </c>
      <c r="AM186">
        <v>2.7640000000000001E-2</v>
      </c>
      <c r="AN186">
        <v>2.726E-2</v>
      </c>
      <c r="AO186">
        <v>0.5</v>
      </c>
      <c r="AP186">
        <v>76629</v>
      </c>
      <c r="AQ186">
        <v>2089</v>
      </c>
      <c r="AR186">
        <v>75585</v>
      </c>
      <c r="AS186">
        <v>960489</v>
      </c>
      <c r="AT186">
        <v>12.53</v>
      </c>
      <c r="AV186">
        <v>2001</v>
      </c>
      <c r="AW186">
        <v>71</v>
      </c>
      <c r="AX186">
        <v>1.6670000000000001E-2</v>
      </c>
      <c r="AY186">
        <v>1.653E-2</v>
      </c>
      <c r="AZ186">
        <v>0.5</v>
      </c>
      <c r="BA186">
        <v>85146</v>
      </c>
      <c r="BB186">
        <v>1408</v>
      </c>
      <c r="BC186">
        <v>84442</v>
      </c>
      <c r="BD186">
        <v>1295215</v>
      </c>
      <c r="BE186">
        <v>15.21</v>
      </c>
    </row>
    <row r="187" spans="37:57" x14ac:dyDescent="0.3">
      <c r="AK187">
        <v>2001</v>
      </c>
      <c r="AL187">
        <v>72</v>
      </c>
      <c r="AM187">
        <v>3.014E-2</v>
      </c>
      <c r="AN187">
        <v>2.9690000000000001E-2</v>
      </c>
      <c r="AO187">
        <v>0.5</v>
      </c>
      <c r="AP187">
        <v>74540</v>
      </c>
      <c r="AQ187">
        <v>2213</v>
      </c>
      <c r="AR187">
        <v>73434</v>
      </c>
      <c r="AS187">
        <v>884904</v>
      </c>
      <c r="AT187">
        <v>11.87</v>
      </c>
      <c r="AV187">
        <v>2001</v>
      </c>
      <c r="AW187">
        <v>72</v>
      </c>
      <c r="AX187">
        <v>1.7399999999999999E-2</v>
      </c>
      <c r="AY187">
        <v>1.7250000000000001E-2</v>
      </c>
      <c r="AZ187">
        <v>0.5</v>
      </c>
      <c r="BA187">
        <v>83738</v>
      </c>
      <c r="BB187">
        <v>1444</v>
      </c>
      <c r="BC187">
        <v>83016</v>
      </c>
      <c r="BD187">
        <v>1210773</v>
      </c>
      <c r="BE187">
        <v>14.46</v>
      </c>
    </row>
    <row r="188" spans="37:57" x14ac:dyDescent="0.3">
      <c r="AK188">
        <v>2001</v>
      </c>
      <c r="AL188">
        <v>73</v>
      </c>
      <c r="AM188">
        <v>3.2599999999999997E-2</v>
      </c>
      <c r="AN188">
        <v>3.2079999999999997E-2</v>
      </c>
      <c r="AO188">
        <v>0.5</v>
      </c>
      <c r="AP188">
        <v>72327</v>
      </c>
      <c r="AQ188">
        <v>2320</v>
      </c>
      <c r="AR188">
        <v>71167</v>
      </c>
      <c r="AS188">
        <v>811471</v>
      </c>
      <c r="AT188">
        <v>11.22</v>
      </c>
      <c r="AV188">
        <v>2001</v>
      </c>
      <c r="AW188">
        <v>73</v>
      </c>
      <c r="AX188">
        <v>1.882E-2</v>
      </c>
      <c r="AY188">
        <v>1.864E-2</v>
      </c>
      <c r="AZ188">
        <v>0.5</v>
      </c>
      <c r="BA188">
        <v>82294</v>
      </c>
      <c r="BB188">
        <v>1534</v>
      </c>
      <c r="BC188">
        <v>81527</v>
      </c>
      <c r="BD188">
        <v>1127756</v>
      </c>
      <c r="BE188">
        <v>13.7</v>
      </c>
    </row>
    <row r="189" spans="37:57" x14ac:dyDescent="0.3">
      <c r="AK189">
        <v>2001</v>
      </c>
      <c r="AL189">
        <v>74</v>
      </c>
      <c r="AM189">
        <v>3.8100000000000002E-2</v>
      </c>
      <c r="AN189">
        <v>3.7379999999999997E-2</v>
      </c>
      <c r="AO189">
        <v>0.5</v>
      </c>
      <c r="AP189">
        <v>70007</v>
      </c>
      <c r="AQ189">
        <v>2617</v>
      </c>
      <c r="AR189">
        <v>68698</v>
      </c>
      <c r="AS189">
        <v>740304</v>
      </c>
      <c r="AT189">
        <v>10.57</v>
      </c>
      <c r="AV189">
        <v>2001</v>
      </c>
      <c r="AW189">
        <v>74</v>
      </c>
      <c r="AX189">
        <v>2.1940000000000001E-2</v>
      </c>
      <c r="AY189">
        <v>2.1700000000000001E-2</v>
      </c>
      <c r="AZ189">
        <v>0.5</v>
      </c>
      <c r="BA189">
        <v>80760</v>
      </c>
      <c r="BB189">
        <v>1753</v>
      </c>
      <c r="BC189">
        <v>79884</v>
      </c>
      <c r="BD189">
        <v>1046229</v>
      </c>
      <c r="BE189">
        <v>12.95</v>
      </c>
    </row>
    <row r="190" spans="37:57" x14ac:dyDescent="0.3">
      <c r="AK190">
        <v>2001</v>
      </c>
      <c r="AL190">
        <v>75</v>
      </c>
      <c r="AM190">
        <v>4.1520000000000001E-2</v>
      </c>
      <c r="AN190">
        <v>4.0680000000000001E-2</v>
      </c>
      <c r="AO190">
        <v>0.5</v>
      </c>
      <c r="AP190">
        <v>67389</v>
      </c>
      <c r="AQ190">
        <v>2741</v>
      </c>
      <c r="AR190">
        <v>66019</v>
      </c>
      <c r="AS190">
        <v>671606</v>
      </c>
      <c r="AT190">
        <v>9.9700000000000006</v>
      </c>
      <c r="AV190">
        <v>2001</v>
      </c>
      <c r="AW190">
        <v>75</v>
      </c>
      <c r="AX190">
        <v>2.3980000000000001E-2</v>
      </c>
      <c r="AY190">
        <v>2.3689999999999999E-2</v>
      </c>
      <c r="AZ190">
        <v>0.5</v>
      </c>
      <c r="BA190">
        <v>79008</v>
      </c>
      <c r="BB190">
        <v>1872</v>
      </c>
      <c r="BC190">
        <v>78072</v>
      </c>
      <c r="BD190">
        <v>966345</v>
      </c>
      <c r="BE190">
        <v>12.23</v>
      </c>
    </row>
    <row r="191" spans="37:57" x14ac:dyDescent="0.3">
      <c r="AK191">
        <v>2001</v>
      </c>
      <c r="AL191">
        <v>76</v>
      </c>
      <c r="AM191">
        <v>4.7509999999999997E-2</v>
      </c>
      <c r="AN191">
        <v>4.641E-2</v>
      </c>
      <c r="AO191">
        <v>0.5</v>
      </c>
      <c r="AP191">
        <v>64648</v>
      </c>
      <c r="AQ191">
        <v>3000</v>
      </c>
      <c r="AR191">
        <v>63148</v>
      </c>
      <c r="AS191">
        <v>605588</v>
      </c>
      <c r="AT191">
        <v>9.3699999999999992</v>
      </c>
      <c r="AV191">
        <v>2001</v>
      </c>
      <c r="AW191">
        <v>76</v>
      </c>
      <c r="AX191">
        <v>2.5870000000000001E-2</v>
      </c>
      <c r="AY191">
        <v>2.554E-2</v>
      </c>
      <c r="AZ191">
        <v>0.5</v>
      </c>
      <c r="BA191">
        <v>77136</v>
      </c>
      <c r="BB191">
        <v>1970</v>
      </c>
      <c r="BC191">
        <v>76151</v>
      </c>
      <c r="BD191">
        <v>888273</v>
      </c>
      <c r="BE191">
        <v>11.52</v>
      </c>
    </row>
    <row r="192" spans="37:57" x14ac:dyDescent="0.3">
      <c r="AK192">
        <v>2001</v>
      </c>
      <c r="AL192">
        <v>77</v>
      </c>
      <c r="AM192">
        <v>5.2330000000000002E-2</v>
      </c>
      <c r="AN192">
        <v>5.0990000000000001E-2</v>
      </c>
      <c r="AO192">
        <v>0.5</v>
      </c>
      <c r="AP192">
        <v>61648</v>
      </c>
      <c r="AQ192">
        <v>3144</v>
      </c>
      <c r="AR192">
        <v>60076</v>
      </c>
      <c r="AS192">
        <v>542440</v>
      </c>
      <c r="AT192">
        <v>8.8000000000000007</v>
      </c>
      <c r="AV192">
        <v>2001</v>
      </c>
      <c r="AW192">
        <v>77</v>
      </c>
      <c r="AX192">
        <v>3.1899999999999998E-2</v>
      </c>
      <c r="AY192">
        <v>3.1399999999999997E-2</v>
      </c>
      <c r="AZ192">
        <v>0.5</v>
      </c>
      <c r="BA192">
        <v>75165</v>
      </c>
      <c r="BB192">
        <v>2360</v>
      </c>
      <c r="BC192">
        <v>73985</v>
      </c>
      <c r="BD192">
        <v>812123</v>
      </c>
      <c r="BE192">
        <v>10.8</v>
      </c>
    </row>
    <row r="193" spans="37:57" x14ac:dyDescent="0.3">
      <c r="AK193">
        <v>2001</v>
      </c>
      <c r="AL193">
        <v>78</v>
      </c>
      <c r="AM193">
        <v>5.7160000000000002E-2</v>
      </c>
      <c r="AN193">
        <v>5.5579999999999997E-2</v>
      </c>
      <c r="AO193">
        <v>0.5</v>
      </c>
      <c r="AP193">
        <v>58504</v>
      </c>
      <c r="AQ193">
        <v>3251</v>
      </c>
      <c r="AR193">
        <v>56878</v>
      </c>
      <c r="AS193">
        <v>482364</v>
      </c>
      <c r="AT193">
        <v>8.24</v>
      </c>
      <c r="AV193">
        <v>2001</v>
      </c>
      <c r="AW193">
        <v>78</v>
      </c>
      <c r="AX193">
        <v>3.569E-2</v>
      </c>
      <c r="AY193">
        <v>3.5060000000000001E-2</v>
      </c>
      <c r="AZ193">
        <v>0.5</v>
      </c>
      <c r="BA193">
        <v>72805</v>
      </c>
      <c r="BB193">
        <v>2553</v>
      </c>
      <c r="BC193">
        <v>71529</v>
      </c>
      <c r="BD193">
        <v>738138</v>
      </c>
      <c r="BE193">
        <v>10.14</v>
      </c>
    </row>
    <row r="194" spans="37:57" x14ac:dyDescent="0.3">
      <c r="AK194">
        <v>2001</v>
      </c>
      <c r="AL194">
        <v>79</v>
      </c>
      <c r="AM194">
        <v>6.7280000000000006E-2</v>
      </c>
      <c r="AN194">
        <v>6.5089999999999995E-2</v>
      </c>
      <c r="AO194">
        <v>0.5</v>
      </c>
      <c r="AP194">
        <v>55253</v>
      </c>
      <c r="AQ194">
        <v>3597</v>
      </c>
      <c r="AR194">
        <v>53454</v>
      </c>
      <c r="AS194">
        <v>425486</v>
      </c>
      <c r="AT194">
        <v>7.7</v>
      </c>
      <c r="AV194">
        <v>2001</v>
      </c>
      <c r="AW194">
        <v>79</v>
      </c>
      <c r="AX194">
        <v>4.095E-2</v>
      </c>
      <c r="AY194">
        <v>4.0129999999999999E-2</v>
      </c>
      <c r="AZ194">
        <v>0.5</v>
      </c>
      <c r="BA194">
        <v>70252</v>
      </c>
      <c r="BB194">
        <v>2819</v>
      </c>
      <c r="BC194">
        <v>68843</v>
      </c>
      <c r="BD194">
        <v>666609</v>
      </c>
      <c r="BE194">
        <v>9.49</v>
      </c>
    </row>
    <row r="195" spans="37:57" x14ac:dyDescent="0.3">
      <c r="AK195">
        <v>2001</v>
      </c>
      <c r="AL195">
        <v>80</v>
      </c>
      <c r="AM195">
        <v>7.3800000000000004E-2</v>
      </c>
      <c r="AN195">
        <v>7.1169999999999997E-2</v>
      </c>
      <c r="AO195">
        <v>0.5</v>
      </c>
      <c r="AP195">
        <v>51656</v>
      </c>
      <c r="AQ195">
        <v>3676</v>
      </c>
      <c r="AR195">
        <v>49818</v>
      </c>
      <c r="AS195">
        <v>372031</v>
      </c>
      <c r="AT195">
        <v>7.2</v>
      </c>
      <c r="AV195">
        <v>2001</v>
      </c>
      <c r="AW195">
        <v>80</v>
      </c>
      <c r="AX195">
        <v>4.7329999999999997E-2</v>
      </c>
      <c r="AY195">
        <v>4.6240000000000003E-2</v>
      </c>
      <c r="AZ195">
        <v>0.5</v>
      </c>
      <c r="BA195">
        <v>67433</v>
      </c>
      <c r="BB195">
        <v>3118</v>
      </c>
      <c r="BC195">
        <v>65874</v>
      </c>
      <c r="BD195">
        <v>597767</v>
      </c>
      <c r="BE195">
        <v>8.86</v>
      </c>
    </row>
    <row r="196" spans="37:57" x14ac:dyDescent="0.3">
      <c r="AK196">
        <v>2001</v>
      </c>
      <c r="AL196">
        <v>81</v>
      </c>
      <c r="AM196">
        <v>8.6989999999999998E-2</v>
      </c>
      <c r="AN196">
        <v>8.3360000000000004E-2</v>
      </c>
      <c r="AO196">
        <v>0.5</v>
      </c>
      <c r="AP196">
        <v>47980</v>
      </c>
      <c r="AQ196">
        <v>4000</v>
      </c>
      <c r="AR196">
        <v>45980</v>
      </c>
      <c r="AS196">
        <v>322213</v>
      </c>
      <c r="AT196">
        <v>6.72</v>
      </c>
      <c r="AV196">
        <v>2001</v>
      </c>
      <c r="AW196">
        <v>81</v>
      </c>
      <c r="AX196">
        <v>5.4870000000000002E-2</v>
      </c>
      <c r="AY196">
        <v>5.3400000000000003E-2</v>
      </c>
      <c r="AZ196">
        <v>0.5</v>
      </c>
      <c r="BA196">
        <v>64315</v>
      </c>
      <c r="BB196">
        <v>3435</v>
      </c>
      <c r="BC196">
        <v>62598</v>
      </c>
      <c r="BD196">
        <v>531893</v>
      </c>
      <c r="BE196">
        <v>8.27</v>
      </c>
    </row>
    <row r="197" spans="37:57" x14ac:dyDescent="0.3">
      <c r="AK197">
        <v>2001</v>
      </c>
      <c r="AL197">
        <v>82</v>
      </c>
      <c r="AM197">
        <v>8.6029999999999995E-2</v>
      </c>
      <c r="AN197">
        <v>8.2479999999999998E-2</v>
      </c>
      <c r="AO197">
        <v>0.5</v>
      </c>
      <c r="AP197">
        <v>43980</v>
      </c>
      <c r="AQ197">
        <v>3627</v>
      </c>
      <c r="AR197">
        <v>42166</v>
      </c>
      <c r="AS197">
        <v>276234</v>
      </c>
      <c r="AT197">
        <v>6.28</v>
      </c>
      <c r="AV197">
        <v>2001</v>
      </c>
      <c r="AW197">
        <v>82</v>
      </c>
      <c r="AX197">
        <v>5.7369999999999997E-2</v>
      </c>
      <c r="AY197">
        <v>5.577E-2</v>
      </c>
      <c r="AZ197">
        <v>0.5</v>
      </c>
      <c r="BA197">
        <v>60880</v>
      </c>
      <c r="BB197">
        <v>3395</v>
      </c>
      <c r="BC197">
        <v>59183</v>
      </c>
      <c r="BD197">
        <v>469295</v>
      </c>
      <c r="BE197">
        <v>7.71</v>
      </c>
    </row>
    <row r="198" spans="37:57" x14ac:dyDescent="0.3">
      <c r="AK198">
        <v>2001</v>
      </c>
      <c r="AL198">
        <v>83</v>
      </c>
      <c r="AM198">
        <v>0.10602</v>
      </c>
      <c r="AN198">
        <v>0.10069</v>
      </c>
      <c r="AO198">
        <v>0.5</v>
      </c>
      <c r="AP198">
        <v>40352</v>
      </c>
      <c r="AQ198">
        <v>4063</v>
      </c>
      <c r="AR198">
        <v>38321</v>
      </c>
      <c r="AS198">
        <v>234067</v>
      </c>
      <c r="AT198">
        <v>5.8</v>
      </c>
      <c r="AV198">
        <v>2001</v>
      </c>
      <c r="AW198">
        <v>83</v>
      </c>
      <c r="AX198">
        <v>6.9019999999999998E-2</v>
      </c>
      <c r="AY198">
        <v>6.6720000000000002E-2</v>
      </c>
      <c r="AZ198">
        <v>0.5</v>
      </c>
      <c r="BA198">
        <v>57485</v>
      </c>
      <c r="BB198">
        <v>3835</v>
      </c>
      <c r="BC198">
        <v>55568</v>
      </c>
      <c r="BD198">
        <v>410112</v>
      </c>
      <c r="BE198">
        <v>7.13</v>
      </c>
    </row>
    <row r="199" spans="37:57" x14ac:dyDescent="0.3">
      <c r="AK199">
        <v>2001</v>
      </c>
      <c r="AL199">
        <v>84</v>
      </c>
      <c r="AM199">
        <v>0.11579</v>
      </c>
      <c r="AN199">
        <v>0.10946</v>
      </c>
      <c r="AO199">
        <v>0.5</v>
      </c>
      <c r="AP199">
        <v>36290</v>
      </c>
      <c r="AQ199">
        <v>3972</v>
      </c>
      <c r="AR199">
        <v>34304</v>
      </c>
      <c r="AS199">
        <v>195746</v>
      </c>
      <c r="AT199">
        <v>5.39</v>
      </c>
      <c r="AV199">
        <v>2001</v>
      </c>
      <c r="AW199">
        <v>84</v>
      </c>
      <c r="AX199">
        <v>7.7420000000000003E-2</v>
      </c>
      <c r="AY199">
        <v>7.4529999999999999E-2</v>
      </c>
      <c r="AZ199">
        <v>0.5</v>
      </c>
      <c r="BA199">
        <v>53650</v>
      </c>
      <c r="BB199">
        <v>3999</v>
      </c>
      <c r="BC199">
        <v>51650</v>
      </c>
      <c r="BD199">
        <v>354544</v>
      </c>
      <c r="BE199">
        <v>6.61</v>
      </c>
    </row>
    <row r="200" spans="37:57" x14ac:dyDescent="0.3">
      <c r="AK200">
        <v>2001</v>
      </c>
      <c r="AL200">
        <v>85</v>
      </c>
      <c r="AM200">
        <v>0.13450999999999999</v>
      </c>
      <c r="AN200">
        <v>0.12604000000000001</v>
      </c>
      <c r="AO200">
        <v>0.5</v>
      </c>
      <c r="AP200">
        <v>32317</v>
      </c>
      <c r="AQ200">
        <v>4073</v>
      </c>
      <c r="AR200">
        <v>30281</v>
      </c>
      <c r="AS200">
        <v>161443</v>
      </c>
      <c r="AT200">
        <v>5</v>
      </c>
      <c r="AV200">
        <v>2001</v>
      </c>
      <c r="AW200">
        <v>85</v>
      </c>
      <c r="AX200">
        <v>9.1889999999999999E-2</v>
      </c>
      <c r="AY200">
        <v>8.7859999999999994E-2</v>
      </c>
      <c r="AZ200">
        <v>0.5</v>
      </c>
      <c r="BA200">
        <v>49651</v>
      </c>
      <c r="BB200">
        <v>4362</v>
      </c>
      <c r="BC200">
        <v>47470</v>
      </c>
      <c r="BD200">
        <v>302894</v>
      </c>
      <c r="BE200">
        <v>6.1</v>
      </c>
    </row>
    <row r="201" spans="37:57" x14ac:dyDescent="0.3">
      <c r="AK201">
        <v>2001</v>
      </c>
      <c r="AL201">
        <v>86</v>
      </c>
      <c r="AM201">
        <v>0.14526</v>
      </c>
      <c r="AN201">
        <v>0.13542000000000001</v>
      </c>
      <c r="AO201">
        <v>0.5</v>
      </c>
      <c r="AP201">
        <v>28244</v>
      </c>
      <c r="AQ201">
        <v>3825</v>
      </c>
      <c r="AR201">
        <v>26332</v>
      </c>
      <c r="AS201">
        <v>131162</v>
      </c>
      <c r="AT201">
        <v>4.6399999999999997</v>
      </c>
      <c r="AV201">
        <v>2001</v>
      </c>
      <c r="AW201">
        <v>86</v>
      </c>
      <c r="AX201">
        <v>0.10650999999999999</v>
      </c>
      <c r="AY201">
        <v>0.10113</v>
      </c>
      <c r="AZ201">
        <v>0.5</v>
      </c>
      <c r="BA201">
        <v>45289</v>
      </c>
      <c r="BB201">
        <v>4580</v>
      </c>
      <c r="BC201">
        <v>42999</v>
      </c>
      <c r="BD201">
        <v>255424</v>
      </c>
      <c r="BE201">
        <v>5.64</v>
      </c>
    </row>
    <row r="202" spans="37:57" x14ac:dyDescent="0.3">
      <c r="AK202">
        <v>2001</v>
      </c>
      <c r="AL202">
        <v>87</v>
      </c>
      <c r="AM202">
        <v>0.16022</v>
      </c>
      <c r="AN202">
        <v>0.14834</v>
      </c>
      <c r="AO202">
        <v>0.5</v>
      </c>
      <c r="AP202">
        <v>24419</v>
      </c>
      <c r="AQ202">
        <v>3622</v>
      </c>
      <c r="AR202">
        <v>22608</v>
      </c>
      <c r="AS202">
        <v>104830</v>
      </c>
      <c r="AT202">
        <v>4.29</v>
      </c>
      <c r="AV202">
        <v>2001</v>
      </c>
      <c r="AW202">
        <v>87</v>
      </c>
      <c r="AX202">
        <v>0.11952</v>
      </c>
      <c r="AY202">
        <v>0.11278000000000001</v>
      </c>
      <c r="AZ202">
        <v>0.5</v>
      </c>
      <c r="BA202">
        <v>40709</v>
      </c>
      <c r="BB202">
        <v>4591</v>
      </c>
      <c r="BC202">
        <v>38413</v>
      </c>
      <c r="BD202">
        <v>212425</v>
      </c>
      <c r="BE202">
        <v>5.22</v>
      </c>
    </row>
    <row r="203" spans="37:57" x14ac:dyDescent="0.3">
      <c r="AK203">
        <v>2001</v>
      </c>
      <c r="AL203">
        <v>88</v>
      </c>
      <c r="AM203">
        <v>0.18675</v>
      </c>
      <c r="AN203">
        <v>0.17080000000000001</v>
      </c>
      <c r="AO203">
        <v>0.5</v>
      </c>
      <c r="AP203">
        <v>20797</v>
      </c>
      <c r="AQ203">
        <v>3552</v>
      </c>
      <c r="AR203">
        <v>19021</v>
      </c>
      <c r="AS203">
        <v>82222</v>
      </c>
      <c r="AT203">
        <v>3.95</v>
      </c>
      <c r="AV203">
        <v>2001</v>
      </c>
      <c r="AW203">
        <v>88</v>
      </c>
      <c r="AX203">
        <v>0.13392000000000001</v>
      </c>
      <c r="AY203">
        <v>0.12551000000000001</v>
      </c>
      <c r="AZ203">
        <v>0.5</v>
      </c>
      <c r="BA203">
        <v>36118</v>
      </c>
      <c r="BB203">
        <v>4533</v>
      </c>
      <c r="BC203">
        <v>33851</v>
      </c>
      <c r="BD203">
        <v>174011</v>
      </c>
      <c r="BE203">
        <v>4.82</v>
      </c>
    </row>
    <row r="204" spans="37:57" x14ac:dyDescent="0.3">
      <c r="AK204">
        <v>2001</v>
      </c>
      <c r="AL204">
        <v>89</v>
      </c>
      <c r="AM204">
        <v>0.20283999999999999</v>
      </c>
      <c r="AN204">
        <v>0.18415999999999999</v>
      </c>
      <c r="AO204">
        <v>0.5</v>
      </c>
      <c r="AP204">
        <v>17245</v>
      </c>
      <c r="AQ204">
        <v>3176</v>
      </c>
      <c r="AR204">
        <v>15657</v>
      </c>
      <c r="AS204">
        <v>63201</v>
      </c>
      <c r="AT204">
        <v>3.66</v>
      </c>
      <c r="AV204">
        <v>2001</v>
      </c>
      <c r="AW204">
        <v>89</v>
      </c>
      <c r="AX204">
        <v>0.15845999999999999</v>
      </c>
      <c r="AY204">
        <v>0.14682000000000001</v>
      </c>
      <c r="AZ204">
        <v>0.5</v>
      </c>
      <c r="BA204">
        <v>31585</v>
      </c>
      <c r="BB204">
        <v>4637</v>
      </c>
      <c r="BC204">
        <v>29266</v>
      </c>
      <c r="BD204">
        <v>140160</v>
      </c>
      <c r="BE204">
        <v>4.4400000000000004</v>
      </c>
    </row>
    <row r="205" spans="37:57" x14ac:dyDescent="0.3">
      <c r="AK205">
        <v>2001</v>
      </c>
      <c r="AL205">
        <v>90</v>
      </c>
      <c r="AM205">
        <v>0.23068</v>
      </c>
      <c r="AN205">
        <v>0.20683000000000001</v>
      </c>
      <c r="AO205">
        <v>0.5</v>
      </c>
      <c r="AP205">
        <v>14069</v>
      </c>
      <c r="AQ205">
        <v>2910</v>
      </c>
      <c r="AR205">
        <v>12614</v>
      </c>
      <c r="AS205">
        <v>47544</v>
      </c>
      <c r="AT205">
        <v>3.38</v>
      </c>
      <c r="AV205">
        <v>2001</v>
      </c>
      <c r="AW205">
        <v>90</v>
      </c>
      <c r="AX205">
        <v>0.1641</v>
      </c>
      <c r="AY205">
        <v>0.15165999999999999</v>
      </c>
      <c r="AZ205">
        <v>0.5</v>
      </c>
      <c r="BA205">
        <v>26947</v>
      </c>
      <c r="BB205">
        <v>4087</v>
      </c>
      <c r="BC205">
        <v>24904</v>
      </c>
      <c r="BD205">
        <v>110894</v>
      </c>
      <c r="BE205">
        <v>4.12</v>
      </c>
    </row>
    <row r="206" spans="37:57" x14ac:dyDescent="0.3">
      <c r="AK206">
        <v>2001</v>
      </c>
      <c r="AL206">
        <v>91</v>
      </c>
      <c r="AM206">
        <v>0.26391999999999999</v>
      </c>
      <c r="AN206">
        <v>0.23315</v>
      </c>
      <c r="AO206">
        <v>0.5</v>
      </c>
      <c r="AP206">
        <v>11159</v>
      </c>
      <c r="AQ206">
        <v>2602</v>
      </c>
      <c r="AR206">
        <v>9858</v>
      </c>
      <c r="AS206">
        <v>34930</v>
      </c>
      <c r="AT206">
        <v>3.13</v>
      </c>
      <c r="AV206">
        <v>2001</v>
      </c>
      <c r="AW206">
        <v>91</v>
      </c>
      <c r="AX206">
        <v>0.20036000000000001</v>
      </c>
      <c r="AY206">
        <v>0.18212</v>
      </c>
      <c r="AZ206">
        <v>0.5</v>
      </c>
      <c r="BA206">
        <v>22860</v>
      </c>
      <c r="BB206">
        <v>4163</v>
      </c>
      <c r="BC206">
        <v>20779</v>
      </c>
      <c r="BD206">
        <v>85990</v>
      </c>
      <c r="BE206">
        <v>3.76</v>
      </c>
    </row>
    <row r="207" spans="37:57" x14ac:dyDescent="0.3">
      <c r="AK207">
        <v>2001</v>
      </c>
      <c r="AL207">
        <v>92</v>
      </c>
      <c r="AM207">
        <v>0.28348000000000001</v>
      </c>
      <c r="AN207">
        <v>0.24828</v>
      </c>
      <c r="AO207">
        <v>0.5</v>
      </c>
      <c r="AP207">
        <v>8557</v>
      </c>
      <c r="AQ207">
        <v>2125</v>
      </c>
      <c r="AR207">
        <v>7495</v>
      </c>
      <c r="AS207">
        <v>25072</v>
      </c>
      <c r="AT207">
        <v>2.93</v>
      </c>
      <c r="AV207">
        <v>2001</v>
      </c>
      <c r="AW207">
        <v>92</v>
      </c>
      <c r="AX207">
        <v>0.22536</v>
      </c>
      <c r="AY207">
        <v>0.20254</v>
      </c>
      <c r="AZ207">
        <v>0.5</v>
      </c>
      <c r="BA207">
        <v>18697</v>
      </c>
      <c r="BB207">
        <v>3787</v>
      </c>
      <c r="BC207">
        <v>16804</v>
      </c>
      <c r="BD207">
        <v>65212</v>
      </c>
      <c r="BE207">
        <v>3.49</v>
      </c>
    </row>
    <row r="208" spans="37:57" x14ac:dyDescent="0.3">
      <c r="AK208">
        <v>2001</v>
      </c>
      <c r="AL208">
        <v>93</v>
      </c>
      <c r="AM208">
        <v>0.31918000000000002</v>
      </c>
      <c r="AN208">
        <v>0.27524999999999999</v>
      </c>
      <c r="AO208">
        <v>0.5</v>
      </c>
      <c r="AP208">
        <v>6433</v>
      </c>
      <c r="AQ208">
        <v>1771</v>
      </c>
      <c r="AR208">
        <v>5547</v>
      </c>
      <c r="AS208">
        <v>17576</v>
      </c>
      <c r="AT208">
        <v>2.73</v>
      </c>
      <c r="AV208">
        <v>2001</v>
      </c>
      <c r="AW208">
        <v>93</v>
      </c>
      <c r="AX208">
        <v>0.24282999999999999</v>
      </c>
      <c r="AY208">
        <v>0.21654000000000001</v>
      </c>
      <c r="AZ208">
        <v>0.5</v>
      </c>
      <c r="BA208">
        <v>14910</v>
      </c>
      <c r="BB208">
        <v>3229</v>
      </c>
      <c r="BC208">
        <v>13296</v>
      </c>
      <c r="BD208">
        <v>48408</v>
      </c>
      <c r="BE208">
        <v>3.25</v>
      </c>
    </row>
    <row r="209" spans="37:57" x14ac:dyDescent="0.3">
      <c r="AK209">
        <v>2001</v>
      </c>
      <c r="AL209">
        <v>94</v>
      </c>
      <c r="AM209">
        <v>0.31930999999999998</v>
      </c>
      <c r="AN209">
        <v>0.27534999999999998</v>
      </c>
      <c r="AO209">
        <v>0.5</v>
      </c>
      <c r="AP209">
        <v>4662</v>
      </c>
      <c r="AQ209">
        <v>1284</v>
      </c>
      <c r="AR209">
        <v>4020</v>
      </c>
      <c r="AS209">
        <v>12029</v>
      </c>
      <c r="AT209">
        <v>2.58</v>
      </c>
      <c r="AV209">
        <v>2001</v>
      </c>
      <c r="AW209">
        <v>94</v>
      </c>
      <c r="AX209">
        <v>0.26606000000000002</v>
      </c>
      <c r="AY209">
        <v>0.23482</v>
      </c>
      <c r="AZ209">
        <v>0.5</v>
      </c>
      <c r="BA209">
        <v>11682</v>
      </c>
      <c r="BB209">
        <v>2743</v>
      </c>
      <c r="BC209">
        <v>10310</v>
      </c>
      <c r="BD209">
        <v>35112</v>
      </c>
      <c r="BE209">
        <v>3.01</v>
      </c>
    </row>
    <row r="210" spans="37:57" x14ac:dyDescent="0.3">
      <c r="AK210">
        <v>2001</v>
      </c>
      <c r="AL210">
        <v>95</v>
      </c>
      <c r="AM210">
        <v>0.36958999999999997</v>
      </c>
      <c r="AN210">
        <v>0.31195000000000001</v>
      </c>
      <c r="AO210">
        <v>0.5</v>
      </c>
      <c r="AP210">
        <v>3378</v>
      </c>
      <c r="AQ210">
        <v>1054</v>
      </c>
      <c r="AR210">
        <v>2851</v>
      </c>
      <c r="AS210">
        <v>8009</v>
      </c>
      <c r="AT210">
        <v>2.37</v>
      </c>
      <c r="AV210">
        <v>2001</v>
      </c>
      <c r="AW210">
        <v>95</v>
      </c>
      <c r="AX210">
        <v>0.29854999999999998</v>
      </c>
      <c r="AY210">
        <v>0.25978000000000001</v>
      </c>
      <c r="AZ210">
        <v>0.5</v>
      </c>
      <c r="BA210">
        <v>8938</v>
      </c>
      <c r="BB210">
        <v>2322</v>
      </c>
      <c r="BC210">
        <v>7777</v>
      </c>
      <c r="BD210">
        <v>24802</v>
      </c>
      <c r="BE210">
        <v>2.77</v>
      </c>
    </row>
    <row r="211" spans="37:57" x14ac:dyDescent="0.3">
      <c r="AK211">
        <v>2001</v>
      </c>
      <c r="AL211">
        <v>96</v>
      </c>
      <c r="AM211">
        <v>0.40143000000000001</v>
      </c>
      <c r="AN211">
        <v>0.33433000000000002</v>
      </c>
      <c r="AO211">
        <v>0.5</v>
      </c>
      <c r="AP211">
        <v>2325</v>
      </c>
      <c r="AQ211">
        <v>777</v>
      </c>
      <c r="AR211">
        <v>1936</v>
      </c>
      <c r="AS211">
        <v>5157</v>
      </c>
      <c r="AT211">
        <v>2.2200000000000002</v>
      </c>
      <c r="AV211">
        <v>2001</v>
      </c>
      <c r="AW211">
        <v>96</v>
      </c>
      <c r="AX211">
        <v>0.32962999999999998</v>
      </c>
      <c r="AY211">
        <v>0.28299000000000002</v>
      </c>
      <c r="AZ211">
        <v>0.5</v>
      </c>
      <c r="BA211">
        <v>6616</v>
      </c>
      <c r="BB211">
        <v>1872</v>
      </c>
      <c r="BC211">
        <v>5680</v>
      </c>
      <c r="BD211">
        <v>17025</v>
      </c>
      <c r="BE211">
        <v>2.57</v>
      </c>
    </row>
    <row r="212" spans="37:57" x14ac:dyDescent="0.3">
      <c r="AK212">
        <v>2001</v>
      </c>
      <c r="AL212">
        <v>97</v>
      </c>
      <c r="AM212">
        <v>0.43412000000000001</v>
      </c>
      <c r="AN212">
        <v>0.35670000000000002</v>
      </c>
      <c r="AO212">
        <v>0.5</v>
      </c>
      <c r="AP212">
        <v>1547</v>
      </c>
      <c r="AQ212">
        <v>552</v>
      </c>
      <c r="AR212">
        <v>1271</v>
      </c>
      <c r="AS212">
        <v>3221</v>
      </c>
      <c r="AT212">
        <v>2.08</v>
      </c>
      <c r="AV212">
        <v>2001</v>
      </c>
      <c r="AW212">
        <v>97</v>
      </c>
      <c r="AX212">
        <v>0.36226000000000003</v>
      </c>
      <c r="AY212">
        <v>0.30670999999999998</v>
      </c>
      <c r="AZ212">
        <v>0.5</v>
      </c>
      <c r="BA212">
        <v>4744</v>
      </c>
      <c r="BB212">
        <v>1455</v>
      </c>
      <c r="BC212">
        <v>4017</v>
      </c>
      <c r="BD212">
        <v>11344</v>
      </c>
      <c r="BE212">
        <v>2.39</v>
      </c>
    </row>
    <row r="213" spans="37:57" x14ac:dyDescent="0.3">
      <c r="AK213">
        <v>2001</v>
      </c>
      <c r="AL213">
        <v>98</v>
      </c>
      <c r="AM213">
        <v>0.46739999999999998</v>
      </c>
      <c r="AN213">
        <v>0.37885999999999997</v>
      </c>
      <c r="AO213">
        <v>0.5</v>
      </c>
      <c r="AP213">
        <v>995</v>
      </c>
      <c r="AQ213">
        <v>377</v>
      </c>
      <c r="AR213">
        <v>807</v>
      </c>
      <c r="AS213">
        <v>1950</v>
      </c>
      <c r="AT213">
        <v>1.96</v>
      </c>
      <c r="AV213">
        <v>2001</v>
      </c>
      <c r="AW213">
        <v>98</v>
      </c>
      <c r="AX213">
        <v>0.39621000000000001</v>
      </c>
      <c r="AY213">
        <v>0.33069999999999999</v>
      </c>
      <c r="AZ213">
        <v>0.5</v>
      </c>
      <c r="BA213">
        <v>3289</v>
      </c>
      <c r="BB213">
        <v>1088</v>
      </c>
      <c r="BC213">
        <v>2745</v>
      </c>
      <c r="BD213">
        <v>7328</v>
      </c>
      <c r="BE213">
        <v>2.23</v>
      </c>
    </row>
    <row r="214" spans="37:57" x14ac:dyDescent="0.3">
      <c r="AK214">
        <v>2001</v>
      </c>
      <c r="AL214">
        <v>99</v>
      </c>
      <c r="AM214">
        <v>0.50097000000000003</v>
      </c>
      <c r="AN214">
        <v>0.40061999999999998</v>
      </c>
      <c r="AO214">
        <v>0.5</v>
      </c>
      <c r="AP214">
        <v>618</v>
      </c>
      <c r="AQ214">
        <v>248</v>
      </c>
      <c r="AR214">
        <v>494</v>
      </c>
      <c r="AS214">
        <v>1143</v>
      </c>
      <c r="AT214">
        <v>1.85</v>
      </c>
      <c r="AV214">
        <v>2001</v>
      </c>
      <c r="AW214">
        <v>99</v>
      </c>
      <c r="AX214">
        <v>0.43120000000000003</v>
      </c>
      <c r="AY214">
        <v>0.35471999999999998</v>
      </c>
      <c r="AZ214">
        <v>0.5</v>
      </c>
      <c r="BA214">
        <v>2201</v>
      </c>
      <c r="BB214">
        <v>781</v>
      </c>
      <c r="BC214">
        <v>1811</v>
      </c>
      <c r="BD214">
        <v>4583</v>
      </c>
      <c r="BE214">
        <v>2.08</v>
      </c>
    </row>
    <row r="215" spans="37:57" x14ac:dyDescent="0.3">
      <c r="AK215">
        <v>2001</v>
      </c>
      <c r="AL215">
        <v>100</v>
      </c>
      <c r="AM215">
        <v>0.53452999999999995</v>
      </c>
      <c r="AN215">
        <v>0.42180000000000001</v>
      </c>
      <c r="AO215">
        <v>0.5</v>
      </c>
      <c r="AP215">
        <v>371</v>
      </c>
      <c r="AQ215">
        <v>156</v>
      </c>
      <c r="AR215">
        <v>292</v>
      </c>
      <c r="AS215">
        <v>649</v>
      </c>
      <c r="AT215">
        <v>1.75</v>
      </c>
      <c r="AV215">
        <v>2001</v>
      </c>
      <c r="AW215">
        <v>100</v>
      </c>
      <c r="AX215">
        <v>0.46689000000000003</v>
      </c>
      <c r="AY215">
        <v>0.37852000000000002</v>
      </c>
      <c r="AZ215">
        <v>0.5</v>
      </c>
      <c r="BA215">
        <v>1420</v>
      </c>
      <c r="BB215">
        <v>538</v>
      </c>
      <c r="BC215">
        <v>1152</v>
      </c>
      <c r="BD215">
        <v>2772</v>
      </c>
      <c r="BE215">
        <v>1.95</v>
      </c>
    </row>
    <row r="216" spans="37:57" x14ac:dyDescent="0.3">
      <c r="AK216">
        <v>2001</v>
      </c>
      <c r="AL216">
        <v>101</v>
      </c>
      <c r="AM216">
        <v>0.56777</v>
      </c>
      <c r="AN216">
        <v>0.44223000000000001</v>
      </c>
      <c r="AO216">
        <v>0.5</v>
      </c>
      <c r="AP216">
        <v>214</v>
      </c>
      <c r="AQ216">
        <v>95</v>
      </c>
      <c r="AR216">
        <v>167</v>
      </c>
      <c r="AS216">
        <v>356</v>
      </c>
      <c r="AT216">
        <v>1.66</v>
      </c>
      <c r="AV216">
        <v>2001</v>
      </c>
      <c r="AW216">
        <v>101</v>
      </c>
      <c r="AX216">
        <v>0.50292000000000003</v>
      </c>
      <c r="AY216">
        <v>0.40185999999999999</v>
      </c>
      <c r="AZ216">
        <v>0.5</v>
      </c>
      <c r="BA216">
        <v>883</v>
      </c>
      <c r="BB216">
        <v>355</v>
      </c>
      <c r="BC216">
        <v>705</v>
      </c>
      <c r="BD216">
        <v>1620</v>
      </c>
      <c r="BE216">
        <v>1.84</v>
      </c>
    </row>
    <row r="217" spans="37:57" x14ac:dyDescent="0.3">
      <c r="AK217">
        <v>2001</v>
      </c>
      <c r="AL217">
        <v>102</v>
      </c>
      <c r="AM217">
        <v>0.60041999999999995</v>
      </c>
      <c r="AN217">
        <v>0.46178999999999998</v>
      </c>
      <c r="AO217">
        <v>0.5</v>
      </c>
      <c r="AP217">
        <v>120</v>
      </c>
      <c r="AQ217">
        <v>55</v>
      </c>
      <c r="AR217">
        <v>92</v>
      </c>
      <c r="AS217">
        <v>189</v>
      </c>
      <c r="AT217">
        <v>1.58</v>
      </c>
      <c r="AV217">
        <v>2001</v>
      </c>
      <c r="AW217">
        <v>102</v>
      </c>
      <c r="AX217">
        <v>0.53891</v>
      </c>
      <c r="AY217">
        <v>0.42452000000000001</v>
      </c>
      <c r="AZ217">
        <v>0.5</v>
      </c>
      <c r="BA217">
        <v>528</v>
      </c>
      <c r="BB217">
        <v>224</v>
      </c>
      <c r="BC217">
        <v>416</v>
      </c>
      <c r="BD217">
        <v>915</v>
      </c>
      <c r="BE217">
        <v>1.73</v>
      </c>
    </row>
    <row r="218" spans="37:57" x14ac:dyDescent="0.3">
      <c r="AK218">
        <v>2001</v>
      </c>
      <c r="AL218">
        <v>103</v>
      </c>
      <c r="AM218">
        <v>0.63221000000000005</v>
      </c>
      <c r="AN218">
        <v>0.48036000000000001</v>
      </c>
      <c r="AO218">
        <v>0.5</v>
      </c>
      <c r="AP218">
        <v>64</v>
      </c>
      <c r="AQ218">
        <v>31</v>
      </c>
      <c r="AR218">
        <v>49</v>
      </c>
      <c r="AS218">
        <v>97</v>
      </c>
      <c r="AT218">
        <v>1.52</v>
      </c>
      <c r="AV218">
        <v>2001</v>
      </c>
      <c r="AW218">
        <v>103</v>
      </c>
      <c r="AX218">
        <v>0.57450999999999997</v>
      </c>
      <c r="AY218">
        <v>0.44630999999999998</v>
      </c>
      <c r="AZ218">
        <v>0.5</v>
      </c>
      <c r="BA218">
        <v>304</v>
      </c>
      <c r="BB218">
        <v>136</v>
      </c>
      <c r="BC218">
        <v>236</v>
      </c>
      <c r="BD218">
        <v>499</v>
      </c>
      <c r="BE218">
        <v>1.64</v>
      </c>
    </row>
    <row r="219" spans="37:57" x14ac:dyDescent="0.3">
      <c r="AK219">
        <v>2001</v>
      </c>
      <c r="AL219">
        <v>104</v>
      </c>
      <c r="AM219">
        <v>0.66288000000000002</v>
      </c>
      <c r="AN219">
        <v>0.49786999999999998</v>
      </c>
      <c r="AO219">
        <v>0.5</v>
      </c>
      <c r="AP219">
        <v>33</v>
      </c>
      <c r="AQ219">
        <v>17</v>
      </c>
      <c r="AR219">
        <v>25</v>
      </c>
      <c r="AS219">
        <v>49</v>
      </c>
      <c r="AT219">
        <v>1.45</v>
      </c>
      <c r="AV219">
        <v>2001</v>
      </c>
      <c r="AW219">
        <v>104</v>
      </c>
      <c r="AX219">
        <v>0.60934999999999995</v>
      </c>
      <c r="AY219">
        <v>0.46705000000000002</v>
      </c>
      <c r="AZ219">
        <v>0.5</v>
      </c>
      <c r="BA219">
        <v>168</v>
      </c>
      <c r="BB219">
        <v>79</v>
      </c>
      <c r="BC219">
        <v>129</v>
      </c>
      <c r="BD219">
        <v>263</v>
      </c>
      <c r="BE219">
        <v>1.56</v>
      </c>
    </row>
    <row r="220" spans="37:57" x14ac:dyDescent="0.3">
      <c r="AK220">
        <v>2001</v>
      </c>
      <c r="AL220">
        <v>105</v>
      </c>
      <c r="AM220">
        <v>0.69223999999999997</v>
      </c>
      <c r="AN220">
        <v>0.51424999999999998</v>
      </c>
      <c r="AO220">
        <v>0.5</v>
      </c>
      <c r="AP220">
        <v>17</v>
      </c>
      <c r="AQ220">
        <v>9</v>
      </c>
      <c r="AR220">
        <v>12</v>
      </c>
      <c r="AS220">
        <v>23</v>
      </c>
      <c r="AT220">
        <v>1.4</v>
      </c>
      <c r="AV220">
        <v>2001</v>
      </c>
      <c r="AW220">
        <v>105</v>
      </c>
      <c r="AX220">
        <v>0.64310999999999996</v>
      </c>
      <c r="AY220">
        <v>0.48663000000000001</v>
      </c>
      <c r="AZ220">
        <v>0.5</v>
      </c>
      <c r="BA220">
        <v>90</v>
      </c>
      <c r="BB220">
        <v>44</v>
      </c>
      <c r="BC220">
        <v>68</v>
      </c>
      <c r="BD220">
        <v>134</v>
      </c>
      <c r="BE220">
        <v>1.49</v>
      </c>
    </row>
    <row r="221" spans="37:57" x14ac:dyDescent="0.3">
      <c r="AK221">
        <v>2001</v>
      </c>
      <c r="AL221">
        <v>106</v>
      </c>
      <c r="AM221">
        <v>0.72011999999999998</v>
      </c>
      <c r="AN221">
        <v>0.52947999999999995</v>
      </c>
      <c r="AO221">
        <v>0.5</v>
      </c>
      <c r="AP221">
        <v>8</v>
      </c>
      <c r="AQ221">
        <v>4</v>
      </c>
      <c r="AR221">
        <v>6</v>
      </c>
      <c r="AS221">
        <v>11</v>
      </c>
      <c r="AT221">
        <v>1.35</v>
      </c>
      <c r="AV221">
        <v>2001</v>
      </c>
      <c r="AW221">
        <v>106</v>
      </c>
      <c r="AX221">
        <v>0.67551000000000005</v>
      </c>
      <c r="AY221">
        <v>0.50495999999999996</v>
      </c>
      <c r="AZ221">
        <v>0.5</v>
      </c>
      <c r="BA221">
        <v>46</v>
      </c>
      <c r="BB221">
        <v>23</v>
      </c>
      <c r="BC221">
        <v>34</v>
      </c>
      <c r="BD221">
        <v>66</v>
      </c>
      <c r="BE221">
        <v>1.43</v>
      </c>
    </row>
    <row r="222" spans="37:57" x14ac:dyDescent="0.3">
      <c r="AK222">
        <v>2001</v>
      </c>
      <c r="AL222">
        <v>107</v>
      </c>
      <c r="AM222">
        <v>0.74639999999999995</v>
      </c>
      <c r="AN222">
        <v>0.54354999999999998</v>
      </c>
      <c r="AO222">
        <v>0.5</v>
      </c>
      <c r="AP222">
        <v>4</v>
      </c>
      <c r="AQ222">
        <v>2</v>
      </c>
      <c r="AR222">
        <v>3</v>
      </c>
      <c r="AS222">
        <v>5</v>
      </c>
      <c r="AT222">
        <v>1.31</v>
      </c>
      <c r="AV222">
        <v>2001</v>
      </c>
      <c r="AW222">
        <v>107</v>
      </c>
      <c r="AX222">
        <v>0.70630999999999999</v>
      </c>
      <c r="AY222">
        <v>0.52197000000000005</v>
      </c>
      <c r="AZ222">
        <v>0.5</v>
      </c>
      <c r="BA222">
        <v>23</v>
      </c>
      <c r="BB222">
        <v>12</v>
      </c>
      <c r="BC222">
        <v>17</v>
      </c>
      <c r="BD222">
        <v>31</v>
      </c>
      <c r="BE222">
        <v>1.37</v>
      </c>
    </row>
    <row r="223" spans="37:57" x14ac:dyDescent="0.3">
      <c r="AK223">
        <v>2001</v>
      </c>
      <c r="AL223">
        <v>108</v>
      </c>
      <c r="AM223">
        <v>0.77100000000000002</v>
      </c>
      <c r="AN223">
        <v>0.55647999999999997</v>
      </c>
      <c r="AO223">
        <v>0.5</v>
      </c>
      <c r="AP223">
        <v>2</v>
      </c>
      <c r="AQ223">
        <v>1</v>
      </c>
      <c r="AR223">
        <v>1</v>
      </c>
      <c r="AS223">
        <v>2</v>
      </c>
      <c r="AT223">
        <v>1.27</v>
      </c>
      <c r="AV223">
        <v>2001</v>
      </c>
      <c r="AW223">
        <v>108</v>
      </c>
      <c r="AX223">
        <v>0.73533000000000004</v>
      </c>
      <c r="AY223">
        <v>0.53764999999999996</v>
      </c>
      <c r="AZ223">
        <v>0.5</v>
      </c>
      <c r="BA223">
        <v>11</v>
      </c>
      <c r="BB223">
        <v>6</v>
      </c>
      <c r="BC223">
        <v>8</v>
      </c>
      <c r="BD223">
        <v>14</v>
      </c>
      <c r="BE223">
        <v>1.33</v>
      </c>
    </row>
    <row r="224" spans="37:57" x14ac:dyDescent="0.3">
      <c r="AK224">
        <v>2001</v>
      </c>
      <c r="AL224">
        <v>109</v>
      </c>
      <c r="AM224">
        <v>0.79386999999999996</v>
      </c>
      <c r="AN224">
        <v>0.56830000000000003</v>
      </c>
      <c r="AO224">
        <v>0.5</v>
      </c>
      <c r="AP224">
        <v>1</v>
      </c>
      <c r="AQ224">
        <v>0</v>
      </c>
      <c r="AR224">
        <v>1</v>
      </c>
      <c r="AS224">
        <v>1</v>
      </c>
      <c r="AT224">
        <v>1.25</v>
      </c>
      <c r="AV224">
        <v>2001</v>
      </c>
      <c r="AW224">
        <v>109</v>
      </c>
      <c r="AX224">
        <v>0.76244999999999996</v>
      </c>
      <c r="AY224">
        <v>0.55201</v>
      </c>
      <c r="AZ224">
        <v>0.5</v>
      </c>
      <c r="BA224">
        <v>5</v>
      </c>
      <c r="BB224">
        <v>3</v>
      </c>
      <c r="BC224">
        <v>4</v>
      </c>
      <c r="BD224">
        <v>7</v>
      </c>
      <c r="BE224">
        <v>1.29</v>
      </c>
    </row>
    <row r="225" spans="37:57" x14ac:dyDescent="0.3">
      <c r="AK225">
        <v>2001</v>
      </c>
      <c r="AL225" t="s">
        <v>10</v>
      </c>
      <c r="AM225">
        <v>0.81501000000000001</v>
      </c>
      <c r="AN225">
        <v>1</v>
      </c>
      <c r="AO225">
        <v>1.23</v>
      </c>
      <c r="AP225">
        <v>0</v>
      </c>
      <c r="AQ225">
        <v>0</v>
      </c>
      <c r="AR225">
        <v>0</v>
      </c>
      <c r="AS225">
        <v>0</v>
      </c>
      <c r="AT225">
        <v>1.23</v>
      </c>
      <c r="AV225">
        <v>2001</v>
      </c>
      <c r="AW225" t="s">
        <v>10</v>
      </c>
      <c r="AX225">
        <v>0.78759000000000001</v>
      </c>
      <c r="AY225">
        <v>1</v>
      </c>
      <c r="AZ225">
        <v>1.27</v>
      </c>
      <c r="BA225">
        <v>2</v>
      </c>
      <c r="BB225">
        <v>2</v>
      </c>
      <c r="BC225">
        <v>3</v>
      </c>
      <c r="BD225">
        <v>3</v>
      </c>
      <c r="BE225">
        <v>1.27</v>
      </c>
    </row>
    <row r="226" spans="37:57" x14ac:dyDescent="0.3">
      <c r="AK226">
        <v>2002</v>
      </c>
      <c r="AL226">
        <v>0</v>
      </c>
      <c r="AM226">
        <v>3.5599999999999998E-3</v>
      </c>
      <c r="AN226">
        <v>3.5500000000000002E-3</v>
      </c>
      <c r="AO226">
        <v>0.05</v>
      </c>
      <c r="AP226">
        <v>100000</v>
      </c>
      <c r="AQ226">
        <v>355</v>
      </c>
      <c r="AR226">
        <v>99664</v>
      </c>
      <c r="AS226">
        <v>7771213</v>
      </c>
      <c r="AT226">
        <v>77.709999999999994</v>
      </c>
      <c r="AV226">
        <v>2002</v>
      </c>
      <c r="AW226">
        <v>0</v>
      </c>
      <c r="AX226">
        <v>3.0899999999999999E-3</v>
      </c>
      <c r="AY226">
        <v>3.0799999999999998E-3</v>
      </c>
      <c r="AZ226">
        <v>0.06</v>
      </c>
      <c r="BA226">
        <v>100000</v>
      </c>
      <c r="BB226">
        <v>308</v>
      </c>
      <c r="BC226">
        <v>99711</v>
      </c>
      <c r="BD226">
        <v>8208359</v>
      </c>
      <c r="BE226">
        <v>82.08</v>
      </c>
    </row>
    <row r="227" spans="37:57" x14ac:dyDescent="0.3">
      <c r="AK227">
        <v>2002</v>
      </c>
      <c r="AL227">
        <v>1</v>
      </c>
      <c r="AM227">
        <v>3.4000000000000002E-4</v>
      </c>
      <c r="AN227">
        <v>3.4000000000000002E-4</v>
      </c>
      <c r="AO227">
        <v>0.5</v>
      </c>
      <c r="AP227">
        <v>99645</v>
      </c>
      <c r="AQ227">
        <v>34</v>
      </c>
      <c r="AR227">
        <v>99628</v>
      </c>
      <c r="AS227">
        <v>7671549</v>
      </c>
      <c r="AT227">
        <v>76.989999999999995</v>
      </c>
      <c r="AV227">
        <v>2002</v>
      </c>
      <c r="AW227">
        <v>1</v>
      </c>
      <c r="AX227">
        <v>1.8000000000000001E-4</v>
      </c>
      <c r="AY227">
        <v>1.8000000000000001E-4</v>
      </c>
      <c r="AZ227">
        <v>0.5</v>
      </c>
      <c r="BA227">
        <v>99692</v>
      </c>
      <c r="BB227">
        <v>18</v>
      </c>
      <c r="BC227">
        <v>99683</v>
      </c>
      <c r="BD227">
        <v>8108648</v>
      </c>
      <c r="BE227">
        <v>81.34</v>
      </c>
    </row>
    <row r="228" spans="37:57" x14ac:dyDescent="0.3">
      <c r="AK228">
        <v>2002</v>
      </c>
      <c r="AL228">
        <v>2</v>
      </c>
      <c r="AM228">
        <v>3.8999999999999999E-4</v>
      </c>
      <c r="AN228">
        <v>3.8999999999999999E-4</v>
      </c>
      <c r="AO228">
        <v>0.5</v>
      </c>
      <c r="AP228">
        <v>99611</v>
      </c>
      <c r="AQ228">
        <v>38</v>
      </c>
      <c r="AR228">
        <v>99592</v>
      </c>
      <c r="AS228">
        <v>7571921</v>
      </c>
      <c r="AT228">
        <v>76.010000000000005</v>
      </c>
      <c r="AV228">
        <v>2002</v>
      </c>
      <c r="AW228">
        <v>2</v>
      </c>
      <c r="AX228">
        <v>1.6000000000000001E-4</v>
      </c>
      <c r="AY228">
        <v>1.6000000000000001E-4</v>
      </c>
      <c r="AZ228">
        <v>0.5</v>
      </c>
      <c r="BA228">
        <v>99674</v>
      </c>
      <c r="BB228">
        <v>16</v>
      </c>
      <c r="BC228">
        <v>99666</v>
      </c>
      <c r="BD228">
        <v>8008965</v>
      </c>
      <c r="BE228">
        <v>80.349999999999994</v>
      </c>
    </row>
    <row r="229" spans="37:57" x14ac:dyDescent="0.3">
      <c r="AK229">
        <v>2002</v>
      </c>
      <c r="AL229">
        <v>3</v>
      </c>
      <c r="AM229">
        <v>1.1E-4</v>
      </c>
      <c r="AN229">
        <v>1.1E-4</v>
      </c>
      <c r="AO229">
        <v>0.5</v>
      </c>
      <c r="AP229">
        <v>99573</v>
      </c>
      <c r="AQ229">
        <v>11</v>
      </c>
      <c r="AR229">
        <v>99567</v>
      </c>
      <c r="AS229">
        <v>7472329</v>
      </c>
      <c r="AT229">
        <v>75.040000000000006</v>
      </c>
      <c r="AV229">
        <v>2002</v>
      </c>
      <c r="AW229">
        <v>3</v>
      </c>
      <c r="AX229">
        <v>1.1E-4</v>
      </c>
      <c r="AY229">
        <v>1.1E-4</v>
      </c>
      <c r="AZ229">
        <v>0.5</v>
      </c>
      <c r="BA229">
        <v>99658</v>
      </c>
      <c r="BB229">
        <v>11</v>
      </c>
      <c r="BC229">
        <v>99653</v>
      </c>
      <c r="BD229">
        <v>7909299</v>
      </c>
      <c r="BE229">
        <v>79.36</v>
      </c>
    </row>
    <row r="230" spans="37:57" x14ac:dyDescent="0.3">
      <c r="AK230">
        <v>2002</v>
      </c>
      <c r="AL230">
        <v>4</v>
      </c>
      <c r="AM230">
        <v>1.4999999999999999E-4</v>
      </c>
      <c r="AN230">
        <v>1.4999999999999999E-4</v>
      </c>
      <c r="AO230">
        <v>0.5</v>
      </c>
      <c r="AP230">
        <v>99562</v>
      </c>
      <c r="AQ230">
        <v>15</v>
      </c>
      <c r="AR230">
        <v>99555</v>
      </c>
      <c r="AS230">
        <v>7372761</v>
      </c>
      <c r="AT230">
        <v>74.05</v>
      </c>
      <c r="AV230">
        <v>2002</v>
      </c>
      <c r="AW230">
        <v>4</v>
      </c>
      <c r="AX230">
        <v>6.9999999999999994E-5</v>
      </c>
      <c r="AY230">
        <v>6.9999999999999994E-5</v>
      </c>
      <c r="AZ230">
        <v>0.5</v>
      </c>
      <c r="BA230">
        <v>99647</v>
      </c>
      <c r="BB230">
        <v>7</v>
      </c>
      <c r="BC230">
        <v>99644</v>
      </c>
      <c r="BD230">
        <v>7809646</v>
      </c>
      <c r="BE230">
        <v>78.37</v>
      </c>
    </row>
    <row r="231" spans="37:57" x14ac:dyDescent="0.3">
      <c r="AK231">
        <v>2002</v>
      </c>
      <c r="AL231">
        <v>5</v>
      </c>
      <c r="AM231">
        <v>8.0000000000000007E-5</v>
      </c>
      <c r="AN231">
        <v>8.0000000000000007E-5</v>
      </c>
      <c r="AO231">
        <v>0.5</v>
      </c>
      <c r="AP231">
        <v>99547</v>
      </c>
      <c r="AQ231">
        <v>8</v>
      </c>
      <c r="AR231">
        <v>99543</v>
      </c>
      <c r="AS231">
        <v>7273207</v>
      </c>
      <c r="AT231">
        <v>73.06</v>
      </c>
      <c r="AV231">
        <v>2002</v>
      </c>
      <c r="AW231">
        <v>5</v>
      </c>
      <c r="AX231">
        <v>1.1E-4</v>
      </c>
      <c r="AY231">
        <v>1.1E-4</v>
      </c>
      <c r="AZ231">
        <v>0.5</v>
      </c>
      <c r="BA231">
        <v>99640</v>
      </c>
      <c r="BB231">
        <v>11</v>
      </c>
      <c r="BC231">
        <v>99635</v>
      </c>
      <c r="BD231">
        <v>7710003</v>
      </c>
      <c r="BE231">
        <v>77.38</v>
      </c>
    </row>
    <row r="232" spans="37:57" x14ac:dyDescent="0.3">
      <c r="AK232">
        <v>2002</v>
      </c>
      <c r="AL232">
        <v>6</v>
      </c>
      <c r="AM232">
        <v>2.0000000000000002E-5</v>
      </c>
      <c r="AN232">
        <v>2.0000000000000002E-5</v>
      </c>
      <c r="AO232">
        <v>0.5</v>
      </c>
      <c r="AP232">
        <v>99539</v>
      </c>
      <c r="AQ232">
        <v>2</v>
      </c>
      <c r="AR232">
        <v>99538</v>
      </c>
      <c r="AS232">
        <v>7173664</v>
      </c>
      <c r="AT232">
        <v>72.069999999999993</v>
      </c>
      <c r="AV232">
        <v>2002</v>
      </c>
      <c r="AW232">
        <v>6</v>
      </c>
      <c r="AX232">
        <v>1.2E-4</v>
      </c>
      <c r="AY232">
        <v>1.2E-4</v>
      </c>
      <c r="AZ232">
        <v>0.5</v>
      </c>
      <c r="BA232">
        <v>99629</v>
      </c>
      <c r="BB232">
        <v>12</v>
      </c>
      <c r="BC232">
        <v>99623</v>
      </c>
      <c r="BD232">
        <v>7610368</v>
      </c>
      <c r="BE232">
        <v>76.39</v>
      </c>
    </row>
    <row r="233" spans="37:57" x14ac:dyDescent="0.3">
      <c r="AK233">
        <v>2002</v>
      </c>
      <c r="AL233">
        <v>7</v>
      </c>
      <c r="AM233">
        <v>9.0000000000000006E-5</v>
      </c>
      <c r="AN233">
        <v>9.0000000000000006E-5</v>
      </c>
      <c r="AO233">
        <v>0.5</v>
      </c>
      <c r="AP233">
        <v>99537</v>
      </c>
      <c r="AQ233">
        <v>9</v>
      </c>
      <c r="AR233">
        <v>99533</v>
      </c>
      <c r="AS233">
        <v>7074125</v>
      </c>
      <c r="AT233">
        <v>71.069999999999993</v>
      </c>
      <c r="AV233">
        <v>2002</v>
      </c>
      <c r="AW233">
        <v>7</v>
      </c>
      <c r="AX233">
        <v>4.0000000000000003E-5</v>
      </c>
      <c r="AY233">
        <v>4.0000000000000003E-5</v>
      </c>
      <c r="AZ233">
        <v>0.5</v>
      </c>
      <c r="BA233">
        <v>99617</v>
      </c>
      <c r="BB233">
        <v>4</v>
      </c>
      <c r="BC233">
        <v>99615</v>
      </c>
      <c r="BD233">
        <v>7510745</v>
      </c>
      <c r="BE233">
        <v>75.400000000000006</v>
      </c>
    </row>
    <row r="234" spans="37:57" x14ac:dyDescent="0.3">
      <c r="AK234">
        <v>2002</v>
      </c>
      <c r="AL234">
        <v>8</v>
      </c>
      <c r="AM234">
        <v>3.0000000000000001E-5</v>
      </c>
      <c r="AN234">
        <v>3.0000000000000001E-5</v>
      </c>
      <c r="AO234">
        <v>0.5</v>
      </c>
      <c r="AP234">
        <v>99528</v>
      </c>
      <c r="AQ234">
        <v>3</v>
      </c>
      <c r="AR234">
        <v>99527</v>
      </c>
      <c r="AS234">
        <v>6974593</v>
      </c>
      <c r="AT234">
        <v>70.08</v>
      </c>
      <c r="AV234">
        <v>2002</v>
      </c>
      <c r="AW234">
        <v>8</v>
      </c>
      <c r="AX234">
        <v>2.0000000000000002E-5</v>
      </c>
      <c r="AY234">
        <v>2.0000000000000002E-5</v>
      </c>
      <c r="AZ234">
        <v>0.5</v>
      </c>
      <c r="BA234">
        <v>99613</v>
      </c>
      <c r="BB234">
        <v>2</v>
      </c>
      <c r="BC234">
        <v>99613</v>
      </c>
      <c r="BD234">
        <v>7411129</v>
      </c>
      <c r="BE234">
        <v>74.400000000000006</v>
      </c>
    </row>
    <row r="235" spans="37:57" x14ac:dyDescent="0.3">
      <c r="AK235">
        <v>2002</v>
      </c>
      <c r="AL235">
        <v>9</v>
      </c>
      <c r="AM235">
        <v>6.0000000000000002E-5</v>
      </c>
      <c r="AN235">
        <v>6.0000000000000002E-5</v>
      </c>
      <c r="AO235">
        <v>0.5</v>
      </c>
      <c r="AP235">
        <v>99525</v>
      </c>
      <c r="AQ235">
        <v>6</v>
      </c>
      <c r="AR235">
        <v>99522</v>
      </c>
      <c r="AS235">
        <v>6875066</v>
      </c>
      <c r="AT235">
        <v>69.08</v>
      </c>
      <c r="AV235">
        <v>2002</v>
      </c>
      <c r="AW235">
        <v>9</v>
      </c>
      <c r="AX235">
        <v>1E-4</v>
      </c>
      <c r="AY235">
        <v>1E-4</v>
      </c>
      <c r="AZ235">
        <v>0.5</v>
      </c>
      <c r="BA235">
        <v>99612</v>
      </c>
      <c r="BB235">
        <v>10</v>
      </c>
      <c r="BC235">
        <v>99607</v>
      </c>
      <c r="BD235">
        <v>7311517</v>
      </c>
      <c r="BE235">
        <v>73.400000000000006</v>
      </c>
    </row>
    <row r="236" spans="37:57" x14ac:dyDescent="0.3">
      <c r="AK236">
        <v>2002</v>
      </c>
      <c r="AL236">
        <v>10</v>
      </c>
      <c r="AM236">
        <v>1.4999999999999999E-4</v>
      </c>
      <c r="AN236">
        <v>1.4999999999999999E-4</v>
      </c>
      <c r="AO236">
        <v>0.5</v>
      </c>
      <c r="AP236">
        <v>99518</v>
      </c>
      <c r="AQ236">
        <v>15</v>
      </c>
      <c r="AR236">
        <v>99511</v>
      </c>
      <c r="AS236">
        <v>6775545</v>
      </c>
      <c r="AT236">
        <v>68.08</v>
      </c>
      <c r="AV236">
        <v>2002</v>
      </c>
      <c r="AW236">
        <v>10</v>
      </c>
      <c r="AX236">
        <v>8.0000000000000007E-5</v>
      </c>
      <c r="AY236">
        <v>8.0000000000000007E-5</v>
      </c>
      <c r="AZ236">
        <v>0.5</v>
      </c>
      <c r="BA236">
        <v>99602</v>
      </c>
      <c r="BB236">
        <v>8</v>
      </c>
      <c r="BC236">
        <v>99598</v>
      </c>
      <c r="BD236">
        <v>7211910</v>
      </c>
      <c r="BE236">
        <v>72.41</v>
      </c>
    </row>
    <row r="237" spans="37:57" x14ac:dyDescent="0.3">
      <c r="AK237">
        <v>2002</v>
      </c>
      <c r="AL237">
        <v>11</v>
      </c>
      <c r="AM237">
        <v>9.0000000000000006E-5</v>
      </c>
      <c r="AN237">
        <v>9.0000000000000006E-5</v>
      </c>
      <c r="AO237">
        <v>0.5</v>
      </c>
      <c r="AP237">
        <v>99503</v>
      </c>
      <c r="AQ237">
        <v>9</v>
      </c>
      <c r="AR237">
        <v>99499</v>
      </c>
      <c r="AS237">
        <v>6676034</v>
      </c>
      <c r="AT237">
        <v>67.09</v>
      </c>
      <c r="AV237">
        <v>2002</v>
      </c>
      <c r="AW237">
        <v>11</v>
      </c>
      <c r="AX237">
        <v>1E-4</v>
      </c>
      <c r="AY237">
        <v>1E-4</v>
      </c>
      <c r="AZ237">
        <v>0.5</v>
      </c>
      <c r="BA237">
        <v>99594</v>
      </c>
      <c r="BB237">
        <v>10</v>
      </c>
      <c r="BC237">
        <v>99589</v>
      </c>
      <c r="BD237">
        <v>7112313</v>
      </c>
      <c r="BE237">
        <v>71.41</v>
      </c>
    </row>
    <row r="238" spans="37:57" x14ac:dyDescent="0.3">
      <c r="AK238">
        <v>2002</v>
      </c>
      <c r="AL238">
        <v>12</v>
      </c>
      <c r="AM238">
        <v>1.6000000000000001E-4</v>
      </c>
      <c r="AN238">
        <v>1.6000000000000001E-4</v>
      </c>
      <c r="AO238">
        <v>0.5</v>
      </c>
      <c r="AP238">
        <v>99494</v>
      </c>
      <c r="AQ238">
        <v>15</v>
      </c>
      <c r="AR238">
        <v>99486</v>
      </c>
      <c r="AS238">
        <v>6576535</v>
      </c>
      <c r="AT238">
        <v>66.099999999999994</v>
      </c>
      <c r="AV238">
        <v>2002</v>
      </c>
      <c r="AW238">
        <v>12</v>
      </c>
      <c r="AX238">
        <v>5.0000000000000002E-5</v>
      </c>
      <c r="AY238">
        <v>5.0000000000000002E-5</v>
      </c>
      <c r="AZ238">
        <v>0.5</v>
      </c>
      <c r="BA238">
        <v>99584</v>
      </c>
      <c r="BB238">
        <v>5</v>
      </c>
      <c r="BC238">
        <v>99581</v>
      </c>
      <c r="BD238">
        <v>7012724</v>
      </c>
      <c r="BE238">
        <v>70.42</v>
      </c>
    </row>
    <row r="239" spans="37:57" x14ac:dyDescent="0.3">
      <c r="AK239">
        <v>2002</v>
      </c>
      <c r="AL239">
        <v>13</v>
      </c>
      <c r="AM239">
        <v>6.0000000000000002E-5</v>
      </c>
      <c r="AN239">
        <v>6.0000000000000002E-5</v>
      </c>
      <c r="AO239">
        <v>0.5</v>
      </c>
      <c r="AP239">
        <v>99479</v>
      </c>
      <c r="AQ239">
        <v>6</v>
      </c>
      <c r="AR239">
        <v>99475</v>
      </c>
      <c r="AS239">
        <v>6477049</v>
      </c>
      <c r="AT239">
        <v>65.11</v>
      </c>
      <c r="AV239">
        <v>2002</v>
      </c>
      <c r="AW239">
        <v>13</v>
      </c>
      <c r="AX239">
        <v>6.9999999999999994E-5</v>
      </c>
      <c r="AY239">
        <v>6.9999999999999994E-5</v>
      </c>
      <c r="AZ239">
        <v>0.5</v>
      </c>
      <c r="BA239">
        <v>99579</v>
      </c>
      <c r="BB239">
        <v>7</v>
      </c>
      <c r="BC239">
        <v>99576</v>
      </c>
      <c r="BD239">
        <v>6913142</v>
      </c>
      <c r="BE239">
        <v>69.42</v>
      </c>
    </row>
    <row r="240" spans="37:57" x14ac:dyDescent="0.3">
      <c r="AK240">
        <v>2002</v>
      </c>
      <c r="AL240">
        <v>14</v>
      </c>
      <c r="AM240">
        <v>1.9000000000000001E-4</v>
      </c>
      <c r="AN240">
        <v>1.9000000000000001E-4</v>
      </c>
      <c r="AO240">
        <v>0.5</v>
      </c>
      <c r="AP240">
        <v>99472</v>
      </c>
      <c r="AQ240">
        <v>19</v>
      </c>
      <c r="AR240">
        <v>99463</v>
      </c>
      <c r="AS240">
        <v>6377573</v>
      </c>
      <c r="AT240">
        <v>64.11</v>
      </c>
      <c r="AV240">
        <v>2002</v>
      </c>
      <c r="AW240">
        <v>14</v>
      </c>
      <c r="AX240">
        <v>1.3999999999999999E-4</v>
      </c>
      <c r="AY240">
        <v>1.3999999999999999E-4</v>
      </c>
      <c r="AZ240">
        <v>0.5</v>
      </c>
      <c r="BA240">
        <v>99572</v>
      </c>
      <c r="BB240">
        <v>14</v>
      </c>
      <c r="BC240">
        <v>99565</v>
      </c>
      <c r="BD240">
        <v>6813567</v>
      </c>
      <c r="BE240">
        <v>68.430000000000007</v>
      </c>
    </row>
    <row r="241" spans="37:57" x14ac:dyDescent="0.3">
      <c r="AK241">
        <v>2002</v>
      </c>
      <c r="AL241">
        <v>15</v>
      </c>
      <c r="AM241">
        <v>2.7999999999999998E-4</v>
      </c>
      <c r="AN241">
        <v>2.7999999999999998E-4</v>
      </c>
      <c r="AO241">
        <v>0.5</v>
      </c>
      <c r="AP241">
        <v>99454</v>
      </c>
      <c r="AQ241">
        <v>28</v>
      </c>
      <c r="AR241">
        <v>99440</v>
      </c>
      <c r="AS241">
        <v>6278111</v>
      </c>
      <c r="AT241">
        <v>63.13</v>
      </c>
      <c r="AV241">
        <v>2002</v>
      </c>
      <c r="AW241">
        <v>15</v>
      </c>
      <c r="AX241">
        <v>1.1E-4</v>
      </c>
      <c r="AY241">
        <v>1.1E-4</v>
      </c>
      <c r="AZ241">
        <v>0.5</v>
      </c>
      <c r="BA241">
        <v>99558</v>
      </c>
      <c r="BB241">
        <v>11</v>
      </c>
      <c r="BC241">
        <v>99552</v>
      </c>
      <c r="BD241">
        <v>6714002</v>
      </c>
      <c r="BE241">
        <v>67.44</v>
      </c>
    </row>
    <row r="242" spans="37:57" x14ac:dyDescent="0.3">
      <c r="AK242">
        <v>2002</v>
      </c>
      <c r="AL242">
        <v>16</v>
      </c>
      <c r="AM242">
        <v>3.2000000000000003E-4</v>
      </c>
      <c r="AN242">
        <v>3.2000000000000003E-4</v>
      </c>
      <c r="AO242">
        <v>0.5</v>
      </c>
      <c r="AP242">
        <v>99426</v>
      </c>
      <c r="AQ242">
        <v>32</v>
      </c>
      <c r="AR242">
        <v>99410</v>
      </c>
      <c r="AS242">
        <v>6178671</v>
      </c>
      <c r="AT242">
        <v>62.14</v>
      </c>
      <c r="AV242">
        <v>2002</v>
      </c>
      <c r="AW242">
        <v>16</v>
      </c>
      <c r="AX242">
        <v>1.9000000000000001E-4</v>
      </c>
      <c r="AY242">
        <v>1.9000000000000001E-4</v>
      </c>
      <c r="AZ242">
        <v>0.5</v>
      </c>
      <c r="BA242">
        <v>99547</v>
      </c>
      <c r="BB242">
        <v>19</v>
      </c>
      <c r="BC242">
        <v>99537</v>
      </c>
      <c r="BD242">
        <v>6614449</v>
      </c>
      <c r="BE242">
        <v>66.45</v>
      </c>
    </row>
    <row r="243" spans="37:57" x14ac:dyDescent="0.3">
      <c r="AK243">
        <v>2002</v>
      </c>
      <c r="AL243">
        <v>17</v>
      </c>
      <c r="AM243">
        <v>2.2000000000000001E-4</v>
      </c>
      <c r="AN243">
        <v>2.2000000000000001E-4</v>
      </c>
      <c r="AO243">
        <v>0.5</v>
      </c>
      <c r="AP243">
        <v>99393</v>
      </c>
      <c r="AQ243">
        <v>22</v>
      </c>
      <c r="AR243">
        <v>99382</v>
      </c>
      <c r="AS243">
        <v>6079261</v>
      </c>
      <c r="AT243">
        <v>61.16</v>
      </c>
      <c r="AV243">
        <v>2002</v>
      </c>
      <c r="AW243">
        <v>17</v>
      </c>
      <c r="AX243">
        <v>2.2000000000000001E-4</v>
      </c>
      <c r="AY243">
        <v>2.2000000000000001E-4</v>
      </c>
      <c r="AZ243">
        <v>0.5</v>
      </c>
      <c r="BA243">
        <v>99528</v>
      </c>
      <c r="BB243">
        <v>22</v>
      </c>
      <c r="BC243">
        <v>99517</v>
      </c>
      <c r="BD243">
        <v>6514912</v>
      </c>
      <c r="BE243">
        <v>65.459999999999994</v>
      </c>
    </row>
    <row r="244" spans="37:57" x14ac:dyDescent="0.3">
      <c r="AK244">
        <v>2002</v>
      </c>
      <c r="AL244">
        <v>18</v>
      </c>
      <c r="AM244">
        <v>4.8000000000000001E-4</v>
      </c>
      <c r="AN244">
        <v>4.8000000000000001E-4</v>
      </c>
      <c r="AO244">
        <v>0.5</v>
      </c>
      <c r="AP244">
        <v>99371</v>
      </c>
      <c r="AQ244">
        <v>48</v>
      </c>
      <c r="AR244">
        <v>99348</v>
      </c>
      <c r="AS244">
        <v>5979879</v>
      </c>
      <c r="AT244">
        <v>60.18</v>
      </c>
      <c r="AV244">
        <v>2002</v>
      </c>
      <c r="AW244">
        <v>18</v>
      </c>
      <c r="AX244">
        <v>2.0000000000000001E-4</v>
      </c>
      <c r="AY244">
        <v>2.0000000000000001E-4</v>
      </c>
      <c r="AZ244">
        <v>0.5</v>
      </c>
      <c r="BA244">
        <v>99506</v>
      </c>
      <c r="BB244">
        <v>20</v>
      </c>
      <c r="BC244">
        <v>99496</v>
      </c>
      <c r="BD244">
        <v>6415395</v>
      </c>
      <c r="BE244">
        <v>64.47</v>
      </c>
    </row>
    <row r="245" spans="37:57" x14ac:dyDescent="0.3">
      <c r="AK245">
        <v>2002</v>
      </c>
      <c r="AL245">
        <v>19</v>
      </c>
      <c r="AM245">
        <v>7.2999999999999996E-4</v>
      </c>
      <c r="AN245">
        <v>7.2999999999999996E-4</v>
      </c>
      <c r="AO245">
        <v>0.5</v>
      </c>
      <c r="AP245">
        <v>99324</v>
      </c>
      <c r="AQ245">
        <v>73</v>
      </c>
      <c r="AR245">
        <v>99287</v>
      </c>
      <c r="AS245">
        <v>5880531</v>
      </c>
      <c r="AT245">
        <v>59.21</v>
      </c>
      <c r="AV245">
        <v>2002</v>
      </c>
      <c r="AW245">
        <v>19</v>
      </c>
      <c r="AX245">
        <v>5.5000000000000003E-4</v>
      </c>
      <c r="AY245">
        <v>5.5000000000000003E-4</v>
      </c>
      <c r="AZ245">
        <v>0.5</v>
      </c>
      <c r="BA245">
        <v>99486</v>
      </c>
      <c r="BB245">
        <v>55</v>
      </c>
      <c r="BC245">
        <v>99459</v>
      </c>
      <c r="BD245">
        <v>6315898</v>
      </c>
      <c r="BE245">
        <v>63.49</v>
      </c>
    </row>
    <row r="246" spans="37:57" x14ac:dyDescent="0.3">
      <c r="AK246">
        <v>2002</v>
      </c>
      <c r="AL246">
        <v>20</v>
      </c>
      <c r="AM246">
        <v>7.2999999999999996E-4</v>
      </c>
      <c r="AN246">
        <v>7.2999999999999996E-4</v>
      </c>
      <c r="AO246">
        <v>0.5</v>
      </c>
      <c r="AP246">
        <v>99251</v>
      </c>
      <c r="AQ246">
        <v>73</v>
      </c>
      <c r="AR246">
        <v>99215</v>
      </c>
      <c r="AS246">
        <v>5781244</v>
      </c>
      <c r="AT246">
        <v>58.25</v>
      </c>
      <c r="AV246">
        <v>2002</v>
      </c>
      <c r="AW246">
        <v>20</v>
      </c>
      <c r="AX246">
        <v>3.8000000000000002E-4</v>
      </c>
      <c r="AY246">
        <v>3.8000000000000002E-4</v>
      </c>
      <c r="AZ246">
        <v>0.5</v>
      </c>
      <c r="BA246">
        <v>99431</v>
      </c>
      <c r="BB246">
        <v>38</v>
      </c>
      <c r="BC246">
        <v>99412</v>
      </c>
      <c r="BD246">
        <v>6216440</v>
      </c>
      <c r="BE246">
        <v>62.52</v>
      </c>
    </row>
    <row r="247" spans="37:57" x14ac:dyDescent="0.3">
      <c r="AK247">
        <v>2002</v>
      </c>
      <c r="AL247">
        <v>21</v>
      </c>
      <c r="AM247">
        <v>6.3000000000000003E-4</v>
      </c>
      <c r="AN247">
        <v>6.3000000000000003E-4</v>
      </c>
      <c r="AO247">
        <v>0.5</v>
      </c>
      <c r="AP247">
        <v>99178</v>
      </c>
      <c r="AQ247">
        <v>62</v>
      </c>
      <c r="AR247">
        <v>99147</v>
      </c>
      <c r="AS247">
        <v>5682029</v>
      </c>
      <c r="AT247">
        <v>57.29</v>
      </c>
      <c r="AV247">
        <v>2002</v>
      </c>
      <c r="AW247">
        <v>21</v>
      </c>
      <c r="AX247">
        <v>2.5999999999999998E-4</v>
      </c>
      <c r="AY247">
        <v>2.5999999999999998E-4</v>
      </c>
      <c r="AZ247">
        <v>0.5</v>
      </c>
      <c r="BA247">
        <v>99393</v>
      </c>
      <c r="BB247">
        <v>25</v>
      </c>
      <c r="BC247">
        <v>99381</v>
      </c>
      <c r="BD247">
        <v>6117027</v>
      </c>
      <c r="BE247">
        <v>61.54</v>
      </c>
    </row>
    <row r="248" spans="37:57" x14ac:dyDescent="0.3">
      <c r="AK248">
        <v>2002</v>
      </c>
      <c r="AL248">
        <v>22</v>
      </c>
      <c r="AM248">
        <v>1.0499999999999999E-3</v>
      </c>
      <c r="AN248">
        <v>1.0499999999999999E-3</v>
      </c>
      <c r="AO248">
        <v>0.5</v>
      </c>
      <c r="AP248">
        <v>99116</v>
      </c>
      <c r="AQ248">
        <v>104</v>
      </c>
      <c r="AR248">
        <v>99064</v>
      </c>
      <c r="AS248">
        <v>5582882</v>
      </c>
      <c r="AT248">
        <v>56.33</v>
      </c>
      <c r="AV248">
        <v>2002</v>
      </c>
      <c r="AW248">
        <v>22</v>
      </c>
      <c r="AX248">
        <v>1.7000000000000001E-4</v>
      </c>
      <c r="AY248">
        <v>1.7000000000000001E-4</v>
      </c>
      <c r="AZ248">
        <v>0.5</v>
      </c>
      <c r="BA248">
        <v>99368</v>
      </c>
      <c r="BB248">
        <v>17</v>
      </c>
      <c r="BC248">
        <v>99359</v>
      </c>
      <c r="BD248">
        <v>6017647</v>
      </c>
      <c r="BE248">
        <v>60.56</v>
      </c>
    </row>
    <row r="249" spans="37:57" x14ac:dyDescent="0.3">
      <c r="AK249">
        <v>2002</v>
      </c>
      <c r="AL249">
        <v>23</v>
      </c>
      <c r="AM249">
        <v>8.5999999999999998E-4</v>
      </c>
      <c r="AN249">
        <v>8.5999999999999998E-4</v>
      </c>
      <c r="AO249">
        <v>0.5</v>
      </c>
      <c r="AP249">
        <v>99012</v>
      </c>
      <c r="AQ249">
        <v>85</v>
      </c>
      <c r="AR249">
        <v>98969</v>
      </c>
      <c r="AS249">
        <v>5483818</v>
      </c>
      <c r="AT249">
        <v>55.39</v>
      </c>
      <c r="AV249">
        <v>2002</v>
      </c>
      <c r="AW249">
        <v>23</v>
      </c>
      <c r="AX249">
        <v>3.2000000000000003E-4</v>
      </c>
      <c r="AY249">
        <v>3.2000000000000003E-4</v>
      </c>
      <c r="AZ249">
        <v>0.5</v>
      </c>
      <c r="BA249">
        <v>99351</v>
      </c>
      <c r="BB249">
        <v>31</v>
      </c>
      <c r="BC249">
        <v>99335</v>
      </c>
      <c r="BD249">
        <v>5918287</v>
      </c>
      <c r="BE249">
        <v>59.57</v>
      </c>
    </row>
    <row r="250" spans="37:57" x14ac:dyDescent="0.3">
      <c r="AK250">
        <v>2002</v>
      </c>
      <c r="AL250">
        <v>24</v>
      </c>
      <c r="AM250">
        <v>7.2000000000000005E-4</v>
      </c>
      <c r="AN250">
        <v>7.2000000000000005E-4</v>
      </c>
      <c r="AO250">
        <v>0.5</v>
      </c>
      <c r="AP250">
        <v>98927</v>
      </c>
      <c r="AQ250">
        <v>71</v>
      </c>
      <c r="AR250">
        <v>98891</v>
      </c>
      <c r="AS250">
        <v>5384848</v>
      </c>
      <c r="AT250">
        <v>54.43</v>
      </c>
      <c r="AV250">
        <v>2002</v>
      </c>
      <c r="AW250">
        <v>24</v>
      </c>
      <c r="AX250">
        <v>1.3999999999999999E-4</v>
      </c>
      <c r="AY250">
        <v>1.3999999999999999E-4</v>
      </c>
      <c r="AZ250">
        <v>0.5</v>
      </c>
      <c r="BA250">
        <v>99319</v>
      </c>
      <c r="BB250">
        <v>14</v>
      </c>
      <c r="BC250">
        <v>99312</v>
      </c>
      <c r="BD250">
        <v>5818953</v>
      </c>
      <c r="BE250">
        <v>58.59</v>
      </c>
    </row>
    <row r="251" spans="37:57" x14ac:dyDescent="0.3">
      <c r="AK251">
        <v>2002</v>
      </c>
      <c r="AL251">
        <v>25</v>
      </c>
      <c r="AM251">
        <v>7.6999999999999996E-4</v>
      </c>
      <c r="AN251">
        <v>7.6999999999999996E-4</v>
      </c>
      <c r="AO251">
        <v>0.5</v>
      </c>
      <c r="AP251">
        <v>98855</v>
      </c>
      <c r="AQ251">
        <v>76</v>
      </c>
      <c r="AR251">
        <v>98817</v>
      </c>
      <c r="AS251">
        <v>5285957</v>
      </c>
      <c r="AT251">
        <v>53.47</v>
      </c>
      <c r="AV251">
        <v>2002</v>
      </c>
      <c r="AW251">
        <v>25</v>
      </c>
      <c r="AX251">
        <v>2.5000000000000001E-4</v>
      </c>
      <c r="AY251">
        <v>2.5000000000000001E-4</v>
      </c>
      <c r="AZ251">
        <v>0.5</v>
      </c>
      <c r="BA251">
        <v>99305</v>
      </c>
      <c r="BB251">
        <v>25</v>
      </c>
      <c r="BC251">
        <v>99293</v>
      </c>
      <c r="BD251">
        <v>5719640</v>
      </c>
      <c r="BE251">
        <v>57.6</v>
      </c>
    </row>
    <row r="252" spans="37:57" x14ac:dyDescent="0.3">
      <c r="AK252">
        <v>2002</v>
      </c>
      <c r="AL252">
        <v>26</v>
      </c>
      <c r="AM252">
        <v>6.7000000000000002E-4</v>
      </c>
      <c r="AN252">
        <v>6.7000000000000002E-4</v>
      </c>
      <c r="AO252">
        <v>0.5</v>
      </c>
      <c r="AP252">
        <v>98779</v>
      </c>
      <c r="AQ252">
        <v>66</v>
      </c>
      <c r="AR252">
        <v>98746</v>
      </c>
      <c r="AS252">
        <v>5187140</v>
      </c>
      <c r="AT252">
        <v>52.51</v>
      </c>
      <c r="AV252">
        <v>2002</v>
      </c>
      <c r="AW252">
        <v>26</v>
      </c>
      <c r="AX252">
        <v>2.7999999999999998E-4</v>
      </c>
      <c r="AY252">
        <v>2.7999999999999998E-4</v>
      </c>
      <c r="AZ252">
        <v>0.5</v>
      </c>
      <c r="BA252">
        <v>99281</v>
      </c>
      <c r="BB252">
        <v>27</v>
      </c>
      <c r="BC252">
        <v>99267</v>
      </c>
      <c r="BD252">
        <v>5620347</v>
      </c>
      <c r="BE252">
        <v>56.61</v>
      </c>
    </row>
    <row r="253" spans="37:57" x14ac:dyDescent="0.3">
      <c r="AK253">
        <v>2002</v>
      </c>
      <c r="AL253">
        <v>27</v>
      </c>
      <c r="AM253">
        <v>6.4000000000000005E-4</v>
      </c>
      <c r="AN253">
        <v>6.4000000000000005E-4</v>
      </c>
      <c r="AO253">
        <v>0.5</v>
      </c>
      <c r="AP253">
        <v>98712</v>
      </c>
      <c r="AQ253">
        <v>63</v>
      </c>
      <c r="AR253">
        <v>98681</v>
      </c>
      <c r="AS253">
        <v>5088394</v>
      </c>
      <c r="AT253">
        <v>51.55</v>
      </c>
      <c r="AV253">
        <v>2002</v>
      </c>
      <c r="AW253">
        <v>27</v>
      </c>
      <c r="AX253">
        <v>3.5E-4</v>
      </c>
      <c r="AY253">
        <v>3.5E-4</v>
      </c>
      <c r="AZ253">
        <v>0.5</v>
      </c>
      <c r="BA253">
        <v>99253</v>
      </c>
      <c r="BB253">
        <v>35</v>
      </c>
      <c r="BC253">
        <v>99236</v>
      </c>
      <c r="BD253">
        <v>5521080</v>
      </c>
      <c r="BE253">
        <v>55.63</v>
      </c>
    </row>
    <row r="254" spans="37:57" x14ac:dyDescent="0.3">
      <c r="AK254">
        <v>2002</v>
      </c>
      <c r="AL254">
        <v>28</v>
      </c>
      <c r="AM254">
        <v>5.4000000000000001E-4</v>
      </c>
      <c r="AN254">
        <v>5.4000000000000001E-4</v>
      </c>
      <c r="AO254">
        <v>0.5</v>
      </c>
      <c r="AP254">
        <v>98649</v>
      </c>
      <c r="AQ254">
        <v>53</v>
      </c>
      <c r="AR254">
        <v>98623</v>
      </c>
      <c r="AS254">
        <v>4989713</v>
      </c>
      <c r="AT254">
        <v>50.58</v>
      </c>
      <c r="AV254">
        <v>2002</v>
      </c>
      <c r="AW254">
        <v>28</v>
      </c>
      <c r="AX254">
        <v>1.4999999999999999E-4</v>
      </c>
      <c r="AY254">
        <v>1.4999999999999999E-4</v>
      </c>
      <c r="AZ254">
        <v>0.5</v>
      </c>
      <c r="BA254">
        <v>99219</v>
      </c>
      <c r="BB254">
        <v>15</v>
      </c>
      <c r="BC254">
        <v>99211</v>
      </c>
      <c r="BD254">
        <v>5421844</v>
      </c>
      <c r="BE254">
        <v>54.65</v>
      </c>
    </row>
    <row r="255" spans="37:57" x14ac:dyDescent="0.3">
      <c r="AK255">
        <v>2002</v>
      </c>
      <c r="AL255">
        <v>29</v>
      </c>
      <c r="AM255">
        <v>4.6999999999999999E-4</v>
      </c>
      <c r="AN255">
        <v>4.6999999999999999E-4</v>
      </c>
      <c r="AO255">
        <v>0.5</v>
      </c>
      <c r="AP255">
        <v>98596</v>
      </c>
      <c r="AQ255">
        <v>47</v>
      </c>
      <c r="AR255">
        <v>98573</v>
      </c>
      <c r="AS255">
        <v>4891091</v>
      </c>
      <c r="AT255">
        <v>49.61</v>
      </c>
      <c r="AV255">
        <v>2002</v>
      </c>
      <c r="AW255">
        <v>29</v>
      </c>
      <c r="AX255">
        <v>3.5E-4</v>
      </c>
      <c r="AY255">
        <v>3.5E-4</v>
      </c>
      <c r="AZ255">
        <v>0.5</v>
      </c>
      <c r="BA255">
        <v>99204</v>
      </c>
      <c r="BB255">
        <v>35</v>
      </c>
      <c r="BC255">
        <v>99186</v>
      </c>
      <c r="BD255">
        <v>5322632</v>
      </c>
      <c r="BE255">
        <v>53.65</v>
      </c>
    </row>
    <row r="256" spans="37:57" x14ac:dyDescent="0.3">
      <c r="AK256">
        <v>2002</v>
      </c>
      <c r="AL256">
        <v>30</v>
      </c>
      <c r="AM256">
        <v>7.7999999999999999E-4</v>
      </c>
      <c r="AN256">
        <v>7.7999999999999999E-4</v>
      </c>
      <c r="AO256">
        <v>0.5</v>
      </c>
      <c r="AP256">
        <v>98549</v>
      </c>
      <c r="AQ256">
        <v>77</v>
      </c>
      <c r="AR256">
        <v>98511</v>
      </c>
      <c r="AS256">
        <v>4792518</v>
      </c>
      <c r="AT256">
        <v>48.63</v>
      </c>
      <c r="AV256">
        <v>2002</v>
      </c>
      <c r="AW256">
        <v>30</v>
      </c>
      <c r="AX256">
        <v>4.2000000000000002E-4</v>
      </c>
      <c r="AY256">
        <v>4.2000000000000002E-4</v>
      </c>
      <c r="AZ256">
        <v>0.5</v>
      </c>
      <c r="BA256">
        <v>99169</v>
      </c>
      <c r="BB256">
        <v>41</v>
      </c>
      <c r="BC256">
        <v>99148</v>
      </c>
      <c r="BD256">
        <v>5223446</v>
      </c>
      <c r="BE256">
        <v>52.67</v>
      </c>
    </row>
    <row r="257" spans="37:57" x14ac:dyDescent="0.3">
      <c r="AK257">
        <v>2002</v>
      </c>
      <c r="AL257">
        <v>31</v>
      </c>
      <c r="AM257">
        <v>7.9000000000000001E-4</v>
      </c>
      <c r="AN257">
        <v>7.9000000000000001E-4</v>
      </c>
      <c r="AO257">
        <v>0.5</v>
      </c>
      <c r="AP257">
        <v>98472</v>
      </c>
      <c r="AQ257">
        <v>78</v>
      </c>
      <c r="AR257">
        <v>98433</v>
      </c>
      <c r="AS257">
        <v>4694007</v>
      </c>
      <c r="AT257">
        <v>47.67</v>
      </c>
      <c r="AV257">
        <v>2002</v>
      </c>
      <c r="AW257">
        <v>31</v>
      </c>
      <c r="AX257">
        <v>3.2000000000000003E-4</v>
      </c>
      <c r="AY257">
        <v>3.2000000000000003E-4</v>
      </c>
      <c r="AZ257">
        <v>0.5</v>
      </c>
      <c r="BA257">
        <v>99127</v>
      </c>
      <c r="BB257">
        <v>31</v>
      </c>
      <c r="BC257">
        <v>99112</v>
      </c>
      <c r="BD257">
        <v>5124298</v>
      </c>
      <c r="BE257">
        <v>51.69</v>
      </c>
    </row>
    <row r="258" spans="37:57" x14ac:dyDescent="0.3">
      <c r="AK258">
        <v>2002</v>
      </c>
      <c r="AL258">
        <v>32</v>
      </c>
      <c r="AM258">
        <v>7.6000000000000004E-4</v>
      </c>
      <c r="AN258">
        <v>7.6000000000000004E-4</v>
      </c>
      <c r="AO258">
        <v>0.5</v>
      </c>
      <c r="AP258">
        <v>98394</v>
      </c>
      <c r="AQ258">
        <v>74</v>
      </c>
      <c r="AR258">
        <v>98357</v>
      </c>
      <c r="AS258">
        <v>4595574</v>
      </c>
      <c r="AT258">
        <v>46.71</v>
      </c>
      <c r="AV258">
        <v>2002</v>
      </c>
      <c r="AW258">
        <v>32</v>
      </c>
      <c r="AX258">
        <v>3.2000000000000003E-4</v>
      </c>
      <c r="AY258">
        <v>3.2000000000000003E-4</v>
      </c>
      <c r="AZ258">
        <v>0.5</v>
      </c>
      <c r="BA258">
        <v>99096</v>
      </c>
      <c r="BB258">
        <v>32</v>
      </c>
      <c r="BC258">
        <v>99080</v>
      </c>
      <c r="BD258">
        <v>5025187</v>
      </c>
      <c r="BE258">
        <v>50.71</v>
      </c>
    </row>
    <row r="259" spans="37:57" x14ac:dyDescent="0.3">
      <c r="AK259">
        <v>2002</v>
      </c>
      <c r="AL259">
        <v>33</v>
      </c>
      <c r="AM259">
        <v>6.7000000000000002E-4</v>
      </c>
      <c r="AN259">
        <v>6.7000000000000002E-4</v>
      </c>
      <c r="AO259">
        <v>0.5</v>
      </c>
      <c r="AP259">
        <v>98320</v>
      </c>
      <c r="AQ259">
        <v>66</v>
      </c>
      <c r="AR259">
        <v>98287</v>
      </c>
      <c r="AS259">
        <v>4497217</v>
      </c>
      <c r="AT259">
        <v>45.74</v>
      </c>
      <c r="AV259">
        <v>2002</v>
      </c>
      <c r="AW259">
        <v>33</v>
      </c>
      <c r="AX259">
        <v>4.2000000000000002E-4</v>
      </c>
      <c r="AY259">
        <v>4.2000000000000002E-4</v>
      </c>
      <c r="AZ259">
        <v>0.5</v>
      </c>
      <c r="BA259">
        <v>99064</v>
      </c>
      <c r="BB259">
        <v>41</v>
      </c>
      <c r="BC259">
        <v>99043</v>
      </c>
      <c r="BD259">
        <v>4926107</v>
      </c>
      <c r="BE259">
        <v>49.73</v>
      </c>
    </row>
    <row r="260" spans="37:57" x14ac:dyDescent="0.3">
      <c r="AK260">
        <v>2002</v>
      </c>
      <c r="AL260">
        <v>34</v>
      </c>
      <c r="AM260">
        <v>6.8000000000000005E-4</v>
      </c>
      <c r="AN260">
        <v>6.8000000000000005E-4</v>
      </c>
      <c r="AO260">
        <v>0.5</v>
      </c>
      <c r="AP260">
        <v>98254</v>
      </c>
      <c r="AQ260">
        <v>67</v>
      </c>
      <c r="AR260">
        <v>98220</v>
      </c>
      <c r="AS260">
        <v>4398930</v>
      </c>
      <c r="AT260">
        <v>44.77</v>
      </c>
      <c r="AV260">
        <v>2002</v>
      </c>
      <c r="AW260">
        <v>34</v>
      </c>
      <c r="AX260">
        <v>3.5E-4</v>
      </c>
      <c r="AY260">
        <v>3.5E-4</v>
      </c>
      <c r="AZ260">
        <v>0.5</v>
      </c>
      <c r="BA260">
        <v>99023</v>
      </c>
      <c r="BB260">
        <v>35</v>
      </c>
      <c r="BC260">
        <v>99005</v>
      </c>
      <c r="BD260">
        <v>4827063</v>
      </c>
      <c r="BE260">
        <v>48.75</v>
      </c>
    </row>
    <row r="261" spans="37:57" x14ac:dyDescent="0.3">
      <c r="AK261">
        <v>2002</v>
      </c>
      <c r="AL261">
        <v>35</v>
      </c>
      <c r="AM261">
        <v>6.8999999999999997E-4</v>
      </c>
      <c r="AN261">
        <v>6.8000000000000005E-4</v>
      </c>
      <c r="AO261">
        <v>0.5</v>
      </c>
      <c r="AP261">
        <v>98187</v>
      </c>
      <c r="AQ261">
        <v>67</v>
      </c>
      <c r="AR261">
        <v>98153</v>
      </c>
      <c r="AS261">
        <v>4300710</v>
      </c>
      <c r="AT261">
        <v>43.8</v>
      </c>
      <c r="AV261">
        <v>2002</v>
      </c>
      <c r="AW261">
        <v>35</v>
      </c>
      <c r="AX261">
        <v>4.0999999999999999E-4</v>
      </c>
      <c r="AY261">
        <v>4.0999999999999999E-4</v>
      </c>
      <c r="AZ261">
        <v>0.5</v>
      </c>
      <c r="BA261">
        <v>98988</v>
      </c>
      <c r="BB261">
        <v>41</v>
      </c>
      <c r="BC261">
        <v>98968</v>
      </c>
      <c r="BD261">
        <v>4728058</v>
      </c>
      <c r="BE261">
        <v>47.76</v>
      </c>
    </row>
    <row r="262" spans="37:57" x14ac:dyDescent="0.3">
      <c r="AK262">
        <v>2002</v>
      </c>
      <c r="AL262">
        <v>36</v>
      </c>
      <c r="AM262">
        <v>8.7000000000000001E-4</v>
      </c>
      <c r="AN262">
        <v>8.7000000000000001E-4</v>
      </c>
      <c r="AO262">
        <v>0.5</v>
      </c>
      <c r="AP262">
        <v>98119</v>
      </c>
      <c r="AQ262">
        <v>85</v>
      </c>
      <c r="AR262">
        <v>98077</v>
      </c>
      <c r="AS262">
        <v>4202557</v>
      </c>
      <c r="AT262">
        <v>42.83</v>
      </c>
      <c r="AV262">
        <v>2002</v>
      </c>
      <c r="AW262">
        <v>36</v>
      </c>
      <c r="AX262">
        <v>5.2999999999999998E-4</v>
      </c>
      <c r="AY262">
        <v>5.2999999999999998E-4</v>
      </c>
      <c r="AZ262">
        <v>0.5</v>
      </c>
      <c r="BA262">
        <v>98947</v>
      </c>
      <c r="BB262">
        <v>53</v>
      </c>
      <c r="BC262">
        <v>98921</v>
      </c>
      <c r="BD262">
        <v>4629090</v>
      </c>
      <c r="BE262">
        <v>46.78</v>
      </c>
    </row>
    <row r="263" spans="37:57" x14ac:dyDescent="0.3">
      <c r="AK263">
        <v>2002</v>
      </c>
      <c r="AL263">
        <v>37</v>
      </c>
      <c r="AM263">
        <v>9.1E-4</v>
      </c>
      <c r="AN263">
        <v>9.1E-4</v>
      </c>
      <c r="AO263">
        <v>0.5</v>
      </c>
      <c r="AP263">
        <v>98034</v>
      </c>
      <c r="AQ263">
        <v>89</v>
      </c>
      <c r="AR263">
        <v>97990</v>
      </c>
      <c r="AS263">
        <v>4104481</v>
      </c>
      <c r="AT263">
        <v>41.87</v>
      </c>
      <c r="AV263">
        <v>2002</v>
      </c>
      <c r="AW263">
        <v>37</v>
      </c>
      <c r="AX263">
        <v>5.9000000000000003E-4</v>
      </c>
      <c r="AY263">
        <v>5.9000000000000003E-4</v>
      </c>
      <c r="AZ263">
        <v>0.5</v>
      </c>
      <c r="BA263">
        <v>98894</v>
      </c>
      <c r="BB263">
        <v>58</v>
      </c>
      <c r="BC263">
        <v>98865</v>
      </c>
      <c r="BD263">
        <v>4530169</v>
      </c>
      <c r="BE263">
        <v>45.81</v>
      </c>
    </row>
    <row r="264" spans="37:57" x14ac:dyDescent="0.3">
      <c r="AK264">
        <v>2002</v>
      </c>
      <c r="AL264">
        <v>38</v>
      </c>
      <c r="AM264">
        <v>9.1E-4</v>
      </c>
      <c r="AN264">
        <v>9.1E-4</v>
      </c>
      <c r="AO264">
        <v>0.5</v>
      </c>
      <c r="AP264">
        <v>97945</v>
      </c>
      <c r="AQ264">
        <v>89</v>
      </c>
      <c r="AR264">
        <v>97901</v>
      </c>
      <c r="AS264">
        <v>4006491</v>
      </c>
      <c r="AT264">
        <v>40.909999999999997</v>
      </c>
      <c r="AV264">
        <v>2002</v>
      </c>
      <c r="AW264">
        <v>38</v>
      </c>
      <c r="AX264">
        <v>5.5999999999999995E-4</v>
      </c>
      <c r="AY264">
        <v>5.5999999999999995E-4</v>
      </c>
      <c r="AZ264">
        <v>0.5</v>
      </c>
      <c r="BA264">
        <v>98836</v>
      </c>
      <c r="BB264">
        <v>56</v>
      </c>
      <c r="BC264">
        <v>98808</v>
      </c>
      <c r="BD264">
        <v>4431304</v>
      </c>
      <c r="BE264">
        <v>44.83</v>
      </c>
    </row>
    <row r="265" spans="37:57" x14ac:dyDescent="0.3">
      <c r="AK265">
        <v>2002</v>
      </c>
      <c r="AL265">
        <v>39</v>
      </c>
      <c r="AM265">
        <v>1.2199999999999999E-3</v>
      </c>
      <c r="AN265">
        <v>1.2199999999999999E-3</v>
      </c>
      <c r="AO265">
        <v>0.5</v>
      </c>
      <c r="AP265">
        <v>97856</v>
      </c>
      <c r="AQ265">
        <v>119</v>
      </c>
      <c r="AR265">
        <v>97797</v>
      </c>
      <c r="AS265">
        <v>3908590</v>
      </c>
      <c r="AT265">
        <v>39.94</v>
      </c>
      <c r="AV265">
        <v>2002</v>
      </c>
      <c r="AW265">
        <v>39</v>
      </c>
      <c r="AX265">
        <v>5.2999999999999998E-4</v>
      </c>
      <c r="AY265">
        <v>5.2999999999999998E-4</v>
      </c>
      <c r="AZ265">
        <v>0.5</v>
      </c>
      <c r="BA265">
        <v>98780</v>
      </c>
      <c r="BB265">
        <v>53</v>
      </c>
      <c r="BC265">
        <v>98754</v>
      </c>
      <c r="BD265">
        <v>4332496</v>
      </c>
      <c r="BE265">
        <v>43.86</v>
      </c>
    </row>
    <row r="266" spans="37:57" x14ac:dyDescent="0.3">
      <c r="AK266">
        <v>2002</v>
      </c>
      <c r="AL266">
        <v>40</v>
      </c>
      <c r="AM266">
        <v>1.3500000000000001E-3</v>
      </c>
      <c r="AN266">
        <v>1.3500000000000001E-3</v>
      </c>
      <c r="AO266">
        <v>0.5</v>
      </c>
      <c r="AP266">
        <v>97737</v>
      </c>
      <c r="AQ266">
        <v>132</v>
      </c>
      <c r="AR266">
        <v>97671</v>
      </c>
      <c r="AS266">
        <v>3810793</v>
      </c>
      <c r="AT266">
        <v>38.99</v>
      </c>
      <c r="AV266">
        <v>2002</v>
      </c>
      <c r="AW266">
        <v>40</v>
      </c>
      <c r="AX266">
        <v>8.4000000000000003E-4</v>
      </c>
      <c r="AY266">
        <v>8.4000000000000003E-4</v>
      </c>
      <c r="AZ266">
        <v>0.5</v>
      </c>
      <c r="BA266">
        <v>98728</v>
      </c>
      <c r="BB266">
        <v>83</v>
      </c>
      <c r="BC266">
        <v>98686</v>
      </c>
      <c r="BD266">
        <v>4233742</v>
      </c>
      <c r="BE266">
        <v>42.88</v>
      </c>
    </row>
    <row r="267" spans="37:57" x14ac:dyDescent="0.3">
      <c r="AK267">
        <v>2002</v>
      </c>
      <c r="AL267">
        <v>41</v>
      </c>
      <c r="AM267">
        <v>1.2800000000000001E-3</v>
      </c>
      <c r="AN267">
        <v>1.2800000000000001E-3</v>
      </c>
      <c r="AO267">
        <v>0.5</v>
      </c>
      <c r="AP267">
        <v>97605</v>
      </c>
      <c r="AQ267">
        <v>125</v>
      </c>
      <c r="AR267">
        <v>97542</v>
      </c>
      <c r="AS267">
        <v>3713122</v>
      </c>
      <c r="AT267">
        <v>38.04</v>
      </c>
      <c r="AV267">
        <v>2002</v>
      </c>
      <c r="AW267">
        <v>41</v>
      </c>
      <c r="AX267">
        <v>5.9999999999999995E-4</v>
      </c>
      <c r="AY267">
        <v>5.9999999999999995E-4</v>
      </c>
      <c r="AZ267">
        <v>0.5</v>
      </c>
      <c r="BA267">
        <v>98644</v>
      </c>
      <c r="BB267">
        <v>59</v>
      </c>
      <c r="BC267">
        <v>98615</v>
      </c>
      <c r="BD267">
        <v>4135056</v>
      </c>
      <c r="BE267">
        <v>41.92</v>
      </c>
    </row>
    <row r="268" spans="37:57" x14ac:dyDescent="0.3">
      <c r="AK268">
        <v>2002</v>
      </c>
      <c r="AL268">
        <v>42</v>
      </c>
      <c r="AM268">
        <v>1.6199999999999999E-3</v>
      </c>
      <c r="AN268">
        <v>1.6199999999999999E-3</v>
      </c>
      <c r="AO268">
        <v>0.5</v>
      </c>
      <c r="AP268">
        <v>97480</v>
      </c>
      <c r="AQ268">
        <v>158</v>
      </c>
      <c r="AR268">
        <v>97401</v>
      </c>
      <c r="AS268">
        <v>3615580</v>
      </c>
      <c r="AT268">
        <v>37.090000000000003</v>
      </c>
      <c r="AV268">
        <v>2002</v>
      </c>
      <c r="AW268">
        <v>42</v>
      </c>
      <c r="AX268">
        <v>9.7000000000000005E-4</v>
      </c>
      <c r="AY268">
        <v>9.6000000000000002E-4</v>
      </c>
      <c r="AZ268">
        <v>0.5</v>
      </c>
      <c r="BA268">
        <v>98586</v>
      </c>
      <c r="BB268">
        <v>95</v>
      </c>
      <c r="BC268">
        <v>98538</v>
      </c>
      <c r="BD268">
        <v>4036441</v>
      </c>
      <c r="BE268">
        <v>40.94</v>
      </c>
    </row>
    <row r="269" spans="37:57" x14ac:dyDescent="0.3">
      <c r="AK269">
        <v>2002</v>
      </c>
      <c r="AL269">
        <v>43</v>
      </c>
      <c r="AM269">
        <v>1.58E-3</v>
      </c>
      <c r="AN269">
        <v>1.58E-3</v>
      </c>
      <c r="AO269">
        <v>0.5</v>
      </c>
      <c r="AP269">
        <v>97322</v>
      </c>
      <c r="AQ269">
        <v>154</v>
      </c>
      <c r="AR269">
        <v>97245</v>
      </c>
      <c r="AS269">
        <v>3518179</v>
      </c>
      <c r="AT269">
        <v>36.15</v>
      </c>
      <c r="AV269">
        <v>2002</v>
      </c>
      <c r="AW269">
        <v>43</v>
      </c>
      <c r="AX269">
        <v>1.0300000000000001E-3</v>
      </c>
      <c r="AY269">
        <v>1.0300000000000001E-3</v>
      </c>
      <c r="AZ269">
        <v>0.5</v>
      </c>
      <c r="BA269">
        <v>98490</v>
      </c>
      <c r="BB269">
        <v>102</v>
      </c>
      <c r="BC269">
        <v>98440</v>
      </c>
      <c r="BD269">
        <v>3937903</v>
      </c>
      <c r="BE269">
        <v>39.979999999999997</v>
      </c>
    </row>
    <row r="270" spans="37:57" x14ac:dyDescent="0.3">
      <c r="AK270">
        <v>2002</v>
      </c>
      <c r="AL270">
        <v>44</v>
      </c>
      <c r="AM270">
        <v>1.8500000000000001E-3</v>
      </c>
      <c r="AN270">
        <v>1.8500000000000001E-3</v>
      </c>
      <c r="AO270">
        <v>0.5</v>
      </c>
      <c r="AP270">
        <v>97168</v>
      </c>
      <c r="AQ270">
        <v>179</v>
      </c>
      <c r="AR270">
        <v>97078</v>
      </c>
      <c r="AS270">
        <v>3420935</v>
      </c>
      <c r="AT270">
        <v>35.21</v>
      </c>
      <c r="AV270">
        <v>2002</v>
      </c>
      <c r="AW270">
        <v>44</v>
      </c>
      <c r="AX270">
        <v>9.2000000000000003E-4</v>
      </c>
      <c r="AY270">
        <v>9.2000000000000003E-4</v>
      </c>
      <c r="AZ270">
        <v>0.5</v>
      </c>
      <c r="BA270">
        <v>98389</v>
      </c>
      <c r="BB270">
        <v>90</v>
      </c>
      <c r="BC270">
        <v>98344</v>
      </c>
      <c r="BD270">
        <v>3839464</v>
      </c>
      <c r="BE270">
        <v>39.020000000000003</v>
      </c>
    </row>
    <row r="271" spans="37:57" x14ac:dyDescent="0.3">
      <c r="AK271">
        <v>2002</v>
      </c>
      <c r="AL271">
        <v>45</v>
      </c>
      <c r="AM271">
        <v>2.0100000000000001E-3</v>
      </c>
      <c r="AN271">
        <v>2.0100000000000001E-3</v>
      </c>
      <c r="AO271">
        <v>0.5</v>
      </c>
      <c r="AP271">
        <v>96988</v>
      </c>
      <c r="AQ271">
        <v>195</v>
      </c>
      <c r="AR271">
        <v>96891</v>
      </c>
      <c r="AS271">
        <v>3323857</v>
      </c>
      <c r="AT271">
        <v>34.270000000000003</v>
      </c>
      <c r="AV271">
        <v>2002</v>
      </c>
      <c r="AW271">
        <v>45</v>
      </c>
      <c r="AX271">
        <v>1.2199999999999999E-3</v>
      </c>
      <c r="AY271">
        <v>1.2199999999999999E-3</v>
      </c>
      <c r="AZ271">
        <v>0.5</v>
      </c>
      <c r="BA271">
        <v>98298</v>
      </c>
      <c r="BB271">
        <v>120</v>
      </c>
      <c r="BC271">
        <v>98239</v>
      </c>
      <c r="BD271">
        <v>3741120</v>
      </c>
      <c r="BE271">
        <v>38.06</v>
      </c>
    </row>
    <row r="272" spans="37:57" x14ac:dyDescent="0.3">
      <c r="AK272">
        <v>2002</v>
      </c>
      <c r="AL272">
        <v>46</v>
      </c>
      <c r="AM272">
        <v>1.89E-3</v>
      </c>
      <c r="AN272">
        <v>1.8799999999999999E-3</v>
      </c>
      <c r="AO272">
        <v>0.5</v>
      </c>
      <c r="AP272">
        <v>96793</v>
      </c>
      <c r="AQ272">
        <v>182</v>
      </c>
      <c r="AR272">
        <v>96702</v>
      </c>
      <c r="AS272">
        <v>3226966</v>
      </c>
      <c r="AT272">
        <v>33.340000000000003</v>
      </c>
      <c r="AV272">
        <v>2002</v>
      </c>
      <c r="AW272">
        <v>46</v>
      </c>
      <c r="AX272">
        <v>1.3600000000000001E-3</v>
      </c>
      <c r="AY272">
        <v>1.3600000000000001E-3</v>
      </c>
      <c r="AZ272">
        <v>0.5</v>
      </c>
      <c r="BA272">
        <v>98179</v>
      </c>
      <c r="BB272">
        <v>134</v>
      </c>
      <c r="BC272">
        <v>98112</v>
      </c>
      <c r="BD272">
        <v>3642882</v>
      </c>
      <c r="BE272">
        <v>37.1</v>
      </c>
    </row>
    <row r="273" spans="37:57" x14ac:dyDescent="0.3">
      <c r="AK273">
        <v>2002</v>
      </c>
      <c r="AL273">
        <v>47</v>
      </c>
      <c r="AM273">
        <v>2.5600000000000002E-3</v>
      </c>
      <c r="AN273">
        <v>2.5500000000000002E-3</v>
      </c>
      <c r="AO273">
        <v>0.5</v>
      </c>
      <c r="AP273">
        <v>96611</v>
      </c>
      <c r="AQ273">
        <v>247</v>
      </c>
      <c r="AR273">
        <v>96488</v>
      </c>
      <c r="AS273">
        <v>3130264</v>
      </c>
      <c r="AT273">
        <v>32.4</v>
      </c>
      <c r="AV273">
        <v>2002</v>
      </c>
      <c r="AW273">
        <v>47</v>
      </c>
      <c r="AX273">
        <v>1.6000000000000001E-3</v>
      </c>
      <c r="AY273">
        <v>1.6000000000000001E-3</v>
      </c>
      <c r="AZ273">
        <v>0.5</v>
      </c>
      <c r="BA273">
        <v>98045</v>
      </c>
      <c r="BB273">
        <v>157</v>
      </c>
      <c r="BC273">
        <v>97966</v>
      </c>
      <c r="BD273">
        <v>3544770</v>
      </c>
      <c r="BE273">
        <v>36.15</v>
      </c>
    </row>
    <row r="274" spans="37:57" x14ac:dyDescent="0.3">
      <c r="AK274">
        <v>2002</v>
      </c>
      <c r="AL274">
        <v>48</v>
      </c>
      <c r="AM274">
        <v>2.1700000000000001E-3</v>
      </c>
      <c r="AN274">
        <v>2.1700000000000001E-3</v>
      </c>
      <c r="AO274">
        <v>0.5</v>
      </c>
      <c r="AP274">
        <v>96364</v>
      </c>
      <c r="AQ274">
        <v>209</v>
      </c>
      <c r="AR274">
        <v>96260</v>
      </c>
      <c r="AS274">
        <v>3033776</v>
      </c>
      <c r="AT274">
        <v>31.48</v>
      </c>
      <c r="AV274">
        <v>2002</v>
      </c>
      <c r="AW274">
        <v>48</v>
      </c>
      <c r="AX274">
        <v>1.97E-3</v>
      </c>
      <c r="AY274">
        <v>1.97E-3</v>
      </c>
      <c r="AZ274">
        <v>0.5</v>
      </c>
      <c r="BA274">
        <v>97888</v>
      </c>
      <c r="BB274">
        <v>193</v>
      </c>
      <c r="BC274">
        <v>97792</v>
      </c>
      <c r="BD274">
        <v>3446803</v>
      </c>
      <c r="BE274">
        <v>35.21</v>
      </c>
    </row>
    <row r="275" spans="37:57" x14ac:dyDescent="0.3">
      <c r="AK275">
        <v>2002</v>
      </c>
      <c r="AL275">
        <v>49</v>
      </c>
      <c r="AM275">
        <v>2.7399999999999998E-3</v>
      </c>
      <c r="AN275">
        <v>2.7399999999999998E-3</v>
      </c>
      <c r="AO275">
        <v>0.5</v>
      </c>
      <c r="AP275">
        <v>96155</v>
      </c>
      <c r="AQ275">
        <v>263</v>
      </c>
      <c r="AR275">
        <v>96024</v>
      </c>
      <c r="AS275">
        <v>2937517</v>
      </c>
      <c r="AT275">
        <v>30.55</v>
      </c>
      <c r="AV275">
        <v>2002</v>
      </c>
      <c r="AW275">
        <v>49</v>
      </c>
      <c r="AX275">
        <v>1.9499999999999999E-3</v>
      </c>
      <c r="AY275">
        <v>1.9499999999999999E-3</v>
      </c>
      <c r="AZ275">
        <v>0.5</v>
      </c>
      <c r="BA275">
        <v>97695</v>
      </c>
      <c r="BB275">
        <v>190</v>
      </c>
      <c r="BC275">
        <v>97600</v>
      </c>
      <c r="BD275">
        <v>3349012</v>
      </c>
      <c r="BE275">
        <v>34.28</v>
      </c>
    </row>
    <row r="276" spans="37:57" x14ac:dyDescent="0.3">
      <c r="AK276">
        <v>2002</v>
      </c>
      <c r="AL276">
        <v>50</v>
      </c>
      <c r="AM276">
        <v>3.0799999999999998E-3</v>
      </c>
      <c r="AN276">
        <v>3.0699999999999998E-3</v>
      </c>
      <c r="AO276">
        <v>0.5</v>
      </c>
      <c r="AP276">
        <v>95892</v>
      </c>
      <c r="AQ276">
        <v>295</v>
      </c>
      <c r="AR276">
        <v>95745</v>
      </c>
      <c r="AS276">
        <v>2841493</v>
      </c>
      <c r="AT276">
        <v>29.63</v>
      </c>
      <c r="AV276">
        <v>2002</v>
      </c>
      <c r="AW276">
        <v>50</v>
      </c>
      <c r="AX276">
        <v>2.2699999999999999E-3</v>
      </c>
      <c r="AY276">
        <v>2.2699999999999999E-3</v>
      </c>
      <c r="AZ276">
        <v>0.5</v>
      </c>
      <c r="BA276">
        <v>97505</v>
      </c>
      <c r="BB276">
        <v>221</v>
      </c>
      <c r="BC276">
        <v>97394</v>
      </c>
      <c r="BD276">
        <v>3251412</v>
      </c>
      <c r="BE276">
        <v>33.35</v>
      </c>
    </row>
    <row r="277" spans="37:57" x14ac:dyDescent="0.3">
      <c r="AK277">
        <v>2002</v>
      </c>
      <c r="AL277">
        <v>51</v>
      </c>
      <c r="AM277">
        <v>3.79E-3</v>
      </c>
      <c r="AN277">
        <v>3.7799999999999999E-3</v>
      </c>
      <c r="AO277">
        <v>0.5</v>
      </c>
      <c r="AP277">
        <v>95597</v>
      </c>
      <c r="AQ277">
        <v>362</v>
      </c>
      <c r="AR277">
        <v>95416</v>
      </c>
      <c r="AS277">
        <v>2745749</v>
      </c>
      <c r="AT277">
        <v>28.72</v>
      </c>
      <c r="AV277">
        <v>2002</v>
      </c>
      <c r="AW277">
        <v>51</v>
      </c>
      <c r="AX277">
        <v>2.2399999999999998E-3</v>
      </c>
      <c r="AY277">
        <v>2.2300000000000002E-3</v>
      </c>
      <c r="AZ277">
        <v>0.5</v>
      </c>
      <c r="BA277">
        <v>97284</v>
      </c>
      <c r="BB277">
        <v>217</v>
      </c>
      <c r="BC277">
        <v>97175</v>
      </c>
      <c r="BD277">
        <v>3154017</v>
      </c>
      <c r="BE277">
        <v>32.42</v>
      </c>
    </row>
    <row r="278" spans="37:57" x14ac:dyDescent="0.3">
      <c r="AK278">
        <v>2002</v>
      </c>
      <c r="AL278">
        <v>52</v>
      </c>
      <c r="AM278">
        <v>3.8600000000000001E-3</v>
      </c>
      <c r="AN278">
        <v>3.8500000000000001E-3</v>
      </c>
      <c r="AO278">
        <v>0.5</v>
      </c>
      <c r="AP278">
        <v>95236</v>
      </c>
      <c r="AQ278">
        <v>367</v>
      </c>
      <c r="AR278">
        <v>95052</v>
      </c>
      <c r="AS278">
        <v>2650332</v>
      </c>
      <c r="AT278">
        <v>27.83</v>
      </c>
      <c r="AV278">
        <v>2002</v>
      </c>
      <c r="AW278">
        <v>52</v>
      </c>
      <c r="AX278">
        <v>2.2000000000000001E-3</v>
      </c>
      <c r="AY278">
        <v>2.1900000000000001E-3</v>
      </c>
      <c r="AZ278">
        <v>0.5</v>
      </c>
      <c r="BA278">
        <v>97066</v>
      </c>
      <c r="BB278">
        <v>213</v>
      </c>
      <c r="BC278">
        <v>96960</v>
      </c>
      <c r="BD278">
        <v>3056842</v>
      </c>
      <c r="BE278">
        <v>31.49</v>
      </c>
    </row>
    <row r="279" spans="37:57" x14ac:dyDescent="0.3">
      <c r="AK279">
        <v>2002</v>
      </c>
      <c r="AL279">
        <v>53</v>
      </c>
      <c r="AM279">
        <v>4.1200000000000004E-3</v>
      </c>
      <c r="AN279">
        <v>4.1099999999999999E-3</v>
      </c>
      <c r="AO279">
        <v>0.5</v>
      </c>
      <c r="AP279">
        <v>94869</v>
      </c>
      <c r="AQ279">
        <v>390</v>
      </c>
      <c r="AR279">
        <v>94674</v>
      </c>
      <c r="AS279">
        <v>2555280</v>
      </c>
      <c r="AT279">
        <v>26.93</v>
      </c>
      <c r="AV279">
        <v>2002</v>
      </c>
      <c r="AW279">
        <v>53</v>
      </c>
      <c r="AX279">
        <v>2.63E-3</v>
      </c>
      <c r="AY279">
        <v>2.63E-3</v>
      </c>
      <c r="AZ279">
        <v>0.5</v>
      </c>
      <c r="BA279">
        <v>96853</v>
      </c>
      <c r="BB279">
        <v>255</v>
      </c>
      <c r="BC279">
        <v>96726</v>
      </c>
      <c r="BD279">
        <v>2959882</v>
      </c>
      <c r="BE279">
        <v>30.56</v>
      </c>
    </row>
    <row r="280" spans="37:57" x14ac:dyDescent="0.3">
      <c r="AK280">
        <v>2002</v>
      </c>
      <c r="AL280">
        <v>54</v>
      </c>
      <c r="AM280">
        <v>4.6100000000000004E-3</v>
      </c>
      <c r="AN280">
        <v>4.5999999999999999E-3</v>
      </c>
      <c r="AO280">
        <v>0.5</v>
      </c>
      <c r="AP280">
        <v>94479</v>
      </c>
      <c r="AQ280">
        <v>435</v>
      </c>
      <c r="AR280">
        <v>94262</v>
      </c>
      <c r="AS280">
        <v>2460606</v>
      </c>
      <c r="AT280">
        <v>26.04</v>
      </c>
      <c r="AV280">
        <v>2002</v>
      </c>
      <c r="AW280">
        <v>54</v>
      </c>
      <c r="AX280">
        <v>3.0300000000000001E-3</v>
      </c>
      <c r="AY280">
        <v>3.0200000000000001E-3</v>
      </c>
      <c r="AZ280">
        <v>0.5</v>
      </c>
      <c r="BA280">
        <v>96599</v>
      </c>
      <c r="BB280">
        <v>292</v>
      </c>
      <c r="BC280">
        <v>96453</v>
      </c>
      <c r="BD280">
        <v>2863156</v>
      </c>
      <c r="BE280">
        <v>29.64</v>
      </c>
    </row>
    <row r="281" spans="37:57" x14ac:dyDescent="0.3">
      <c r="AK281">
        <v>2002</v>
      </c>
      <c r="AL281">
        <v>55</v>
      </c>
      <c r="AM281">
        <v>5.4999999999999997E-3</v>
      </c>
      <c r="AN281">
        <v>5.4900000000000001E-3</v>
      </c>
      <c r="AO281">
        <v>0.5</v>
      </c>
      <c r="AP281">
        <v>94045</v>
      </c>
      <c r="AQ281">
        <v>516</v>
      </c>
      <c r="AR281">
        <v>93787</v>
      </c>
      <c r="AS281">
        <v>2366344</v>
      </c>
      <c r="AT281">
        <v>25.16</v>
      </c>
      <c r="AV281">
        <v>2002</v>
      </c>
      <c r="AW281">
        <v>55</v>
      </c>
      <c r="AX281">
        <v>3.5400000000000002E-3</v>
      </c>
      <c r="AY281">
        <v>3.5300000000000002E-3</v>
      </c>
      <c r="AZ281">
        <v>0.5</v>
      </c>
      <c r="BA281">
        <v>96307</v>
      </c>
      <c r="BB281">
        <v>340</v>
      </c>
      <c r="BC281">
        <v>96137</v>
      </c>
      <c r="BD281">
        <v>2766703</v>
      </c>
      <c r="BE281">
        <v>28.73</v>
      </c>
    </row>
    <row r="282" spans="37:57" x14ac:dyDescent="0.3">
      <c r="AK282">
        <v>2002</v>
      </c>
      <c r="AL282">
        <v>56</v>
      </c>
      <c r="AM282">
        <v>5.2300000000000003E-3</v>
      </c>
      <c r="AN282">
        <v>5.2199999999999998E-3</v>
      </c>
      <c r="AO282">
        <v>0.5</v>
      </c>
      <c r="AP282">
        <v>93528</v>
      </c>
      <c r="AQ282">
        <v>488</v>
      </c>
      <c r="AR282">
        <v>93285</v>
      </c>
      <c r="AS282">
        <v>2272557</v>
      </c>
      <c r="AT282">
        <v>24.3</v>
      </c>
      <c r="AV282">
        <v>2002</v>
      </c>
      <c r="AW282">
        <v>56</v>
      </c>
      <c r="AX282">
        <v>3.7200000000000002E-3</v>
      </c>
      <c r="AY282">
        <v>3.7100000000000002E-3</v>
      </c>
      <c r="AZ282">
        <v>0.5</v>
      </c>
      <c r="BA282">
        <v>95967</v>
      </c>
      <c r="BB282">
        <v>356</v>
      </c>
      <c r="BC282">
        <v>95789</v>
      </c>
      <c r="BD282">
        <v>2670566</v>
      </c>
      <c r="BE282">
        <v>27.83</v>
      </c>
    </row>
    <row r="283" spans="37:57" x14ac:dyDescent="0.3">
      <c r="AK283">
        <v>2002</v>
      </c>
      <c r="AL283">
        <v>57</v>
      </c>
      <c r="AM283">
        <v>6.2599999999999999E-3</v>
      </c>
      <c r="AN283">
        <v>6.2399999999999999E-3</v>
      </c>
      <c r="AO283">
        <v>0.5</v>
      </c>
      <c r="AP283">
        <v>93041</v>
      </c>
      <c r="AQ283">
        <v>581</v>
      </c>
      <c r="AR283">
        <v>92750</v>
      </c>
      <c r="AS283">
        <v>2179273</v>
      </c>
      <c r="AT283">
        <v>23.42</v>
      </c>
      <c r="AV283">
        <v>2002</v>
      </c>
      <c r="AW283">
        <v>57</v>
      </c>
      <c r="AX283">
        <v>4.3800000000000002E-3</v>
      </c>
      <c r="AY283">
        <v>4.3699999999999998E-3</v>
      </c>
      <c r="AZ283">
        <v>0.5</v>
      </c>
      <c r="BA283">
        <v>95611</v>
      </c>
      <c r="BB283">
        <v>417</v>
      </c>
      <c r="BC283">
        <v>95402</v>
      </c>
      <c r="BD283">
        <v>2574777</v>
      </c>
      <c r="BE283">
        <v>26.93</v>
      </c>
    </row>
    <row r="284" spans="37:57" x14ac:dyDescent="0.3">
      <c r="AK284">
        <v>2002</v>
      </c>
      <c r="AL284">
        <v>58</v>
      </c>
      <c r="AM284">
        <v>7.5700000000000003E-3</v>
      </c>
      <c r="AN284">
        <v>7.5500000000000003E-3</v>
      </c>
      <c r="AO284">
        <v>0.5</v>
      </c>
      <c r="AP284">
        <v>92460</v>
      </c>
      <c r="AQ284">
        <v>698</v>
      </c>
      <c r="AR284">
        <v>92111</v>
      </c>
      <c r="AS284">
        <v>2086522</v>
      </c>
      <c r="AT284">
        <v>22.57</v>
      </c>
      <c r="AV284">
        <v>2002</v>
      </c>
      <c r="AW284">
        <v>58</v>
      </c>
      <c r="AX284">
        <v>4.6899999999999997E-3</v>
      </c>
      <c r="AY284">
        <v>4.6800000000000001E-3</v>
      </c>
      <c r="AZ284">
        <v>0.5</v>
      </c>
      <c r="BA284">
        <v>95193</v>
      </c>
      <c r="BB284">
        <v>445</v>
      </c>
      <c r="BC284">
        <v>94971</v>
      </c>
      <c r="BD284">
        <v>2479375</v>
      </c>
      <c r="BE284">
        <v>26.05</v>
      </c>
    </row>
    <row r="285" spans="37:57" x14ac:dyDescent="0.3">
      <c r="AK285">
        <v>2002</v>
      </c>
      <c r="AL285">
        <v>59</v>
      </c>
      <c r="AM285">
        <v>8.0000000000000002E-3</v>
      </c>
      <c r="AN285">
        <v>7.9699999999999997E-3</v>
      </c>
      <c r="AO285">
        <v>0.5</v>
      </c>
      <c r="AP285">
        <v>91762</v>
      </c>
      <c r="AQ285">
        <v>731</v>
      </c>
      <c r="AR285">
        <v>91397</v>
      </c>
      <c r="AS285">
        <v>1994411</v>
      </c>
      <c r="AT285">
        <v>21.73</v>
      </c>
      <c r="AV285">
        <v>2002</v>
      </c>
      <c r="AW285">
        <v>59</v>
      </c>
      <c r="AX285">
        <v>5.3299999999999997E-3</v>
      </c>
      <c r="AY285">
        <v>5.3200000000000001E-3</v>
      </c>
      <c r="AZ285">
        <v>0.5</v>
      </c>
      <c r="BA285">
        <v>94748</v>
      </c>
      <c r="BB285">
        <v>504</v>
      </c>
      <c r="BC285">
        <v>94496</v>
      </c>
      <c r="BD285">
        <v>2384404</v>
      </c>
      <c r="BE285">
        <v>25.17</v>
      </c>
    </row>
    <row r="286" spans="37:57" x14ac:dyDescent="0.3">
      <c r="AK286">
        <v>2002</v>
      </c>
      <c r="AL286">
        <v>60</v>
      </c>
      <c r="AM286">
        <v>9.0100000000000006E-3</v>
      </c>
      <c r="AN286">
        <v>8.9700000000000005E-3</v>
      </c>
      <c r="AO286">
        <v>0.5</v>
      </c>
      <c r="AP286">
        <v>91031</v>
      </c>
      <c r="AQ286">
        <v>817</v>
      </c>
      <c r="AR286">
        <v>90623</v>
      </c>
      <c r="AS286">
        <v>1903014</v>
      </c>
      <c r="AT286">
        <v>20.91</v>
      </c>
      <c r="AV286">
        <v>2002</v>
      </c>
      <c r="AW286">
        <v>60</v>
      </c>
      <c r="AX286">
        <v>5.3899999999999998E-3</v>
      </c>
      <c r="AY286">
        <v>5.3699999999999998E-3</v>
      </c>
      <c r="AZ286">
        <v>0.5</v>
      </c>
      <c r="BA286">
        <v>94244</v>
      </c>
      <c r="BB286">
        <v>506</v>
      </c>
      <c r="BC286">
        <v>93991</v>
      </c>
      <c r="BD286">
        <v>2289908</v>
      </c>
      <c r="BE286">
        <v>24.3</v>
      </c>
    </row>
    <row r="287" spans="37:57" x14ac:dyDescent="0.3">
      <c r="AK287">
        <v>2002</v>
      </c>
      <c r="AL287">
        <v>61</v>
      </c>
      <c r="AM287">
        <v>8.9800000000000001E-3</v>
      </c>
      <c r="AN287">
        <v>8.94E-3</v>
      </c>
      <c r="AO287">
        <v>0.5</v>
      </c>
      <c r="AP287">
        <v>90214</v>
      </c>
      <c r="AQ287">
        <v>806</v>
      </c>
      <c r="AR287">
        <v>89811</v>
      </c>
      <c r="AS287">
        <v>1812391</v>
      </c>
      <c r="AT287">
        <v>20.09</v>
      </c>
      <c r="AV287">
        <v>2002</v>
      </c>
      <c r="AW287">
        <v>61</v>
      </c>
      <c r="AX287">
        <v>6.45E-3</v>
      </c>
      <c r="AY287">
        <v>6.43E-3</v>
      </c>
      <c r="AZ287">
        <v>0.5</v>
      </c>
      <c r="BA287">
        <v>93738</v>
      </c>
      <c r="BB287">
        <v>603</v>
      </c>
      <c r="BC287">
        <v>93437</v>
      </c>
      <c r="BD287">
        <v>2195917</v>
      </c>
      <c r="BE287">
        <v>23.43</v>
      </c>
    </row>
    <row r="288" spans="37:57" x14ac:dyDescent="0.3">
      <c r="AK288">
        <v>2002</v>
      </c>
      <c r="AL288">
        <v>62</v>
      </c>
      <c r="AM288">
        <v>9.8300000000000002E-3</v>
      </c>
      <c r="AN288">
        <v>9.7800000000000005E-3</v>
      </c>
      <c r="AO288">
        <v>0.5</v>
      </c>
      <c r="AP288">
        <v>89408</v>
      </c>
      <c r="AQ288">
        <v>875</v>
      </c>
      <c r="AR288">
        <v>88971</v>
      </c>
      <c r="AS288">
        <v>1722580</v>
      </c>
      <c r="AT288">
        <v>19.27</v>
      </c>
      <c r="AV288">
        <v>2002</v>
      </c>
      <c r="AW288">
        <v>62</v>
      </c>
      <c r="AX288">
        <v>5.7000000000000002E-3</v>
      </c>
      <c r="AY288">
        <v>5.6800000000000002E-3</v>
      </c>
      <c r="AZ288">
        <v>0.5</v>
      </c>
      <c r="BA288">
        <v>93136</v>
      </c>
      <c r="BB288">
        <v>529</v>
      </c>
      <c r="BC288">
        <v>92871</v>
      </c>
      <c r="BD288">
        <v>2102480</v>
      </c>
      <c r="BE288">
        <v>22.57</v>
      </c>
    </row>
    <row r="289" spans="37:57" x14ac:dyDescent="0.3">
      <c r="AK289">
        <v>2002</v>
      </c>
      <c r="AL289">
        <v>63</v>
      </c>
      <c r="AM289">
        <v>1.189E-2</v>
      </c>
      <c r="AN289">
        <v>1.1820000000000001E-2</v>
      </c>
      <c r="AO289">
        <v>0.5</v>
      </c>
      <c r="AP289">
        <v>88534</v>
      </c>
      <c r="AQ289">
        <v>1047</v>
      </c>
      <c r="AR289">
        <v>88010</v>
      </c>
      <c r="AS289">
        <v>1633609</v>
      </c>
      <c r="AT289">
        <v>18.45</v>
      </c>
      <c r="AV289">
        <v>2002</v>
      </c>
      <c r="AW289">
        <v>63</v>
      </c>
      <c r="AX289">
        <v>6.6699999999999997E-3</v>
      </c>
      <c r="AY289">
        <v>6.6499999999999997E-3</v>
      </c>
      <c r="AZ289">
        <v>0.5</v>
      </c>
      <c r="BA289">
        <v>92607</v>
      </c>
      <c r="BB289">
        <v>616</v>
      </c>
      <c r="BC289">
        <v>92299</v>
      </c>
      <c r="BD289">
        <v>2009609</v>
      </c>
      <c r="BE289">
        <v>21.7</v>
      </c>
    </row>
    <row r="290" spans="37:57" x14ac:dyDescent="0.3">
      <c r="AK290">
        <v>2002</v>
      </c>
      <c r="AL290">
        <v>64</v>
      </c>
      <c r="AM290">
        <v>1.256E-2</v>
      </c>
      <c r="AN290">
        <v>1.248E-2</v>
      </c>
      <c r="AO290">
        <v>0.5</v>
      </c>
      <c r="AP290">
        <v>87487</v>
      </c>
      <c r="AQ290">
        <v>1092</v>
      </c>
      <c r="AR290">
        <v>86941</v>
      </c>
      <c r="AS290">
        <v>1545599</v>
      </c>
      <c r="AT290">
        <v>17.670000000000002</v>
      </c>
      <c r="AV290">
        <v>2002</v>
      </c>
      <c r="AW290">
        <v>64</v>
      </c>
      <c r="AX290">
        <v>7.2700000000000004E-3</v>
      </c>
      <c r="AY290">
        <v>7.2399999999999999E-3</v>
      </c>
      <c r="AZ290">
        <v>0.5</v>
      </c>
      <c r="BA290">
        <v>91991</v>
      </c>
      <c r="BB290">
        <v>666</v>
      </c>
      <c r="BC290">
        <v>91658</v>
      </c>
      <c r="BD290">
        <v>1917310</v>
      </c>
      <c r="BE290">
        <v>20.84</v>
      </c>
    </row>
    <row r="291" spans="37:57" x14ac:dyDescent="0.3">
      <c r="AK291">
        <v>2002</v>
      </c>
      <c r="AL291">
        <v>65</v>
      </c>
      <c r="AM291">
        <v>1.3559999999999999E-2</v>
      </c>
      <c r="AN291">
        <v>1.3469999999999999E-2</v>
      </c>
      <c r="AO291">
        <v>0.5</v>
      </c>
      <c r="AP291">
        <v>86395</v>
      </c>
      <c r="AQ291">
        <v>1164</v>
      </c>
      <c r="AR291">
        <v>85813</v>
      </c>
      <c r="AS291">
        <v>1458658</v>
      </c>
      <c r="AT291">
        <v>16.88</v>
      </c>
      <c r="AV291">
        <v>2002</v>
      </c>
      <c r="AW291">
        <v>65</v>
      </c>
      <c r="AX291">
        <v>8.4799999999999997E-3</v>
      </c>
      <c r="AY291">
        <v>8.4399999999999996E-3</v>
      </c>
      <c r="AZ291">
        <v>0.5</v>
      </c>
      <c r="BA291">
        <v>91325</v>
      </c>
      <c r="BB291">
        <v>771</v>
      </c>
      <c r="BC291">
        <v>90939</v>
      </c>
      <c r="BD291">
        <v>1825652</v>
      </c>
      <c r="BE291">
        <v>19.989999999999998</v>
      </c>
    </row>
    <row r="292" spans="37:57" x14ac:dyDescent="0.3">
      <c r="AK292">
        <v>2002</v>
      </c>
      <c r="AL292">
        <v>66</v>
      </c>
      <c r="AM292">
        <v>1.652E-2</v>
      </c>
      <c r="AN292">
        <v>1.6379999999999999E-2</v>
      </c>
      <c r="AO292">
        <v>0.5</v>
      </c>
      <c r="AP292">
        <v>85231</v>
      </c>
      <c r="AQ292">
        <v>1397</v>
      </c>
      <c r="AR292">
        <v>84533</v>
      </c>
      <c r="AS292">
        <v>1372844</v>
      </c>
      <c r="AT292">
        <v>16.11</v>
      </c>
      <c r="AV292">
        <v>2002</v>
      </c>
      <c r="AW292">
        <v>66</v>
      </c>
      <c r="AX292">
        <v>8.9499999999999996E-3</v>
      </c>
      <c r="AY292">
        <v>8.9099999999999995E-3</v>
      </c>
      <c r="AZ292">
        <v>0.5</v>
      </c>
      <c r="BA292">
        <v>90554</v>
      </c>
      <c r="BB292">
        <v>807</v>
      </c>
      <c r="BC292">
        <v>90150</v>
      </c>
      <c r="BD292">
        <v>1734713</v>
      </c>
      <c r="BE292">
        <v>19.16</v>
      </c>
    </row>
    <row r="293" spans="37:57" x14ac:dyDescent="0.3">
      <c r="AK293">
        <v>2002</v>
      </c>
      <c r="AL293">
        <v>67</v>
      </c>
      <c r="AM293">
        <v>1.7229999999999999E-2</v>
      </c>
      <c r="AN293">
        <v>1.7080000000000001E-2</v>
      </c>
      <c r="AO293">
        <v>0.5</v>
      </c>
      <c r="AP293">
        <v>83835</v>
      </c>
      <c r="AQ293">
        <v>1432</v>
      </c>
      <c r="AR293">
        <v>83119</v>
      </c>
      <c r="AS293">
        <v>1288311</v>
      </c>
      <c r="AT293">
        <v>15.37</v>
      </c>
      <c r="AV293">
        <v>2002</v>
      </c>
      <c r="AW293">
        <v>67</v>
      </c>
      <c r="AX293">
        <v>1.0829999999999999E-2</v>
      </c>
      <c r="AY293">
        <v>1.077E-2</v>
      </c>
      <c r="AZ293">
        <v>0.5</v>
      </c>
      <c r="BA293">
        <v>89747</v>
      </c>
      <c r="BB293">
        <v>966</v>
      </c>
      <c r="BC293">
        <v>89264</v>
      </c>
      <c r="BD293">
        <v>1644562</v>
      </c>
      <c r="BE293">
        <v>18.32</v>
      </c>
    </row>
    <row r="294" spans="37:57" x14ac:dyDescent="0.3">
      <c r="AK294">
        <v>2002</v>
      </c>
      <c r="AL294">
        <v>68</v>
      </c>
      <c r="AM294">
        <v>1.975E-2</v>
      </c>
      <c r="AN294">
        <v>1.9560000000000001E-2</v>
      </c>
      <c r="AO294">
        <v>0.5</v>
      </c>
      <c r="AP294">
        <v>82403</v>
      </c>
      <c r="AQ294">
        <v>1612</v>
      </c>
      <c r="AR294">
        <v>81597</v>
      </c>
      <c r="AS294">
        <v>1205193</v>
      </c>
      <c r="AT294">
        <v>14.63</v>
      </c>
      <c r="AV294">
        <v>2002</v>
      </c>
      <c r="AW294">
        <v>68</v>
      </c>
      <c r="AX294">
        <v>1.141E-2</v>
      </c>
      <c r="AY294">
        <v>1.1339999999999999E-2</v>
      </c>
      <c r="AZ294">
        <v>0.5</v>
      </c>
      <c r="BA294">
        <v>88781</v>
      </c>
      <c r="BB294">
        <v>1007</v>
      </c>
      <c r="BC294">
        <v>88277</v>
      </c>
      <c r="BD294">
        <v>1555299</v>
      </c>
      <c r="BE294">
        <v>17.52</v>
      </c>
    </row>
    <row r="295" spans="37:57" x14ac:dyDescent="0.3">
      <c r="AK295">
        <v>2002</v>
      </c>
      <c r="AL295">
        <v>69</v>
      </c>
      <c r="AM295">
        <v>2.291E-2</v>
      </c>
      <c r="AN295">
        <v>2.265E-2</v>
      </c>
      <c r="AO295">
        <v>0.5</v>
      </c>
      <c r="AP295">
        <v>80791</v>
      </c>
      <c r="AQ295">
        <v>1830</v>
      </c>
      <c r="AR295">
        <v>79876</v>
      </c>
      <c r="AS295">
        <v>1123596</v>
      </c>
      <c r="AT295">
        <v>13.91</v>
      </c>
      <c r="AV295">
        <v>2002</v>
      </c>
      <c r="AW295">
        <v>69</v>
      </c>
      <c r="AX295">
        <v>1.329E-2</v>
      </c>
      <c r="AY295">
        <v>1.321E-2</v>
      </c>
      <c r="AZ295">
        <v>0.5</v>
      </c>
      <c r="BA295">
        <v>87774</v>
      </c>
      <c r="BB295">
        <v>1159</v>
      </c>
      <c r="BC295">
        <v>87194</v>
      </c>
      <c r="BD295">
        <v>1467022</v>
      </c>
      <c r="BE295">
        <v>16.71</v>
      </c>
    </row>
    <row r="296" spans="37:57" x14ac:dyDescent="0.3">
      <c r="AK296">
        <v>2002</v>
      </c>
      <c r="AL296">
        <v>70</v>
      </c>
      <c r="AM296">
        <v>2.3990000000000001E-2</v>
      </c>
      <c r="AN296">
        <v>2.3709999999999998E-2</v>
      </c>
      <c r="AO296">
        <v>0.5</v>
      </c>
      <c r="AP296">
        <v>78961</v>
      </c>
      <c r="AQ296">
        <v>1872</v>
      </c>
      <c r="AR296">
        <v>78025</v>
      </c>
      <c r="AS296">
        <v>1043720</v>
      </c>
      <c r="AT296">
        <v>13.22</v>
      </c>
      <c r="AV296">
        <v>2002</v>
      </c>
      <c r="AW296">
        <v>70</v>
      </c>
      <c r="AX296">
        <v>1.519E-2</v>
      </c>
      <c r="AY296">
        <v>1.508E-2</v>
      </c>
      <c r="AZ296">
        <v>0.5</v>
      </c>
      <c r="BA296">
        <v>86615</v>
      </c>
      <c r="BB296">
        <v>1306</v>
      </c>
      <c r="BC296">
        <v>85962</v>
      </c>
      <c r="BD296">
        <v>1379827</v>
      </c>
      <c r="BE296">
        <v>15.93</v>
      </c>
    </row>
    <row r="297" spans="37:57" x14ac:dyDescent="0.3">
      <c r="AK297">
        <v>2002</v>
      </c>
      <c r="AL297">
        <v>71</v>
      </c>
      <c r="AM297">
        <v>2.6089999999999999E-2</v>
      </c>
      <c r="AN297">
        <v>2.5760000000000002E-2</v>
      </c>
      <c r="AO297">
        <v>0.5</v>
      </c>
      <c r="AP297">
        <v>77089</v>
      </c>
      <c r="AQ297">
        <v>1986</v>
      </c>
      <c r="AR297">
        <v>76096</v>
      </c>
      <c r="AS297">
        <v>965695</v>
      </c>
      <c r="AT297">
        <v>12.53</v>
      </c>
      <c r="AV297">
        <v>2002</v>
      </c>
      <c r="AW297">
        <v>71</v>
      </c>
      <c r="AX297">
        <v>1.644E-2</v>
      </c>
      <c r="AY297">
        <v>1.6310000000000002E-2</v>
      </c>
      <c r="AZ297">
        <v>0.5</v>
      </c>
      <c r="BA297">
        <v>85309</v>
      </c>
      <c r="BB297">
        <v>1391</v>
      </c>
      <c r="BC297">
        <v>84613</v>
      </c>
      <c r="BD297">
        <v>1293866</v>
      </c>
      <c r="BE297">
        <v>15.17</v>
      </c>
    </row>
    <row r="298" spans="37:57" x14ac:dyDescent="0.3">
      <c r="AK298">
        <v>2002</v>
      </c>
      <c r="AL298">
        <v>72</v>
      </c>
      <c r="AM298">
        <v>3.1060000000000001E-2</v>
      </c>
      <c r="AN298">
        <v>3.0589999999999999E-2</v>
      </c>
      <c r="AO298">
        <v>0.5</v>
      </c>
      <c r="AP298">
        <v>75103</v>
      </c>
      <c r="AQ298">
        <v>2297</v>
      </c>
      <c r="AR298">
        <v>73955</v>
      </c>
      <c r="AS298">
        <v>889599</v>
      </c>
      <c r="AT298">
        <v>11.85</v>
      </c>
      <c r="AV298">
        <v>2002</v>
      </c>
      <c r="AW298">
        <v>72</v>
      </c>
      <c r="AX298">
        <v>1.6899999999999998E-2</v>
      </c>
      <c r="AY298">
        <v>1.6760000000000001E-2</v>
      </c>
      <c r="AZ298">
        <v>0.5</v>
      </c>
      <c r="BA298">
        <v>83917</v>
      </c>
      <c r="BB298">
        <v>1406</v>
      </c>
      <c r="BC298">
        <v>83214</v>
      </c>
      <c r="BD298">
        <v>1209253</v>
      </c>
      <c r="BE298">
        <v>14.41</v>
      </c>
    </row>
    <row r="299" spans="37:57" x14ac:dyDescent="0.3">
      <c r="AK299">
        <v>2002</v>
      </c>
      <c r="AL299">
        <v>73</v>
      </c>
      <c r="AM299">
        <v>3.4020000000000002E-2</v>
      </c>
      <c r="AN299">
        <v>3.3450000000000001E-2</v>
      </c>
      <c r="AO299">
        <v>0.5</v>
      </c>
      <c r="AP299">
        <v>72806</v>
      </c>
      <c r="AQ299">
        <v>2436</v>
      </c>
      <c r="AR299">
        <v>71588</v>
      </c>
      <c r="AS299">
        <v>815644</v>
      </c>
      <c r="AT299">
        <v>11.2</v>
      </c>
      <c r="AV299">
        <v>2002</v>
      </c>
      <c r="AW299">
        <v>73</v>
      </c>
      <c r="AX299">
        <v>2.002E-2</v>
      </c>
      <c r="AY299">
        <v>1.9820000000000001E-2</v>
      </c>
      <c r="AZ299">
        <v>0.5</v>
      </c>
      <c r="BA299">
        <v>82511</v>
      </c>
      <c r="BB299">
        <v>1636</v>
      </c>
      <c r="BC299">
        <v>81693</v>
      </c>
      <c r="BD299">
        <v>1126039</v>
      </c>
      <c r="BE299">
        <v>13.65</v>
      </c>
    </row>
    <row r="300" spans="37:57" x14ac:dyDescent="0.3">
      <c r="AK300">
        <v>2002</v>
      </c>
      <c r="AL300">
        <v>74</v>
      </c>
      <c r="AM300">
        <v>3.6859999999999997E-2</v>
      </c>
      <c r="AN300">
        <v>3.619E-2</v>
      </c>
      <c r="AO300">
        <v>0.5</v>
      </c>
      <c r="AP300">
        <v>70370</v>
      </c>
      <c r="AQ300">
        <v>2547</v>
      </c>
      <c r="AR300">
        <v>69097</v>
      </c>
      <c r="AS300">
        <v>744056</v>
      </c>
      <c r="AT300">
        <v>10.57</v>
      </c>
      <c r="AV300">
        <v>2002</v>
      </c>
      <c r="AW300">
        <v>74</v>
      </c>
      <c r="AX300">
        <v>2.051E-2</v>
      </c>
      <c r="AY300">
        <v>2.0299999999999999E-2</v>
      </c>
      <c r="AZ300">
        <v>0.5</v>
      </c>
      <c r="BA300">
        <v>80875</v>
      </c>
      <c r="BB300">
        <v>1642</v>
      </c>
      <c r="BC300">
        <v>80054</v>
      </c>
      <c r="BD300">
        <v>1044346</v>
      </c>
      <c r="BE300">
        <v>12.91</v>
      </c>
    </row>
    <row r="301" spans="37:57" x14ac:dyDescent="0.3">
      <c r="AK301">
        <v>2002</v>
      </c>
      <c r="AL301">
        <v>75</v>
      </c>
      <c r="AM301">
        <v>4.2439999999999999E-2</v>
      </c>
      <c r="AN301">
        <v>4.1549999999999997E-2</v>
      </c>
      <c r="AO301">
        <v>0.5</v>
      </c>
      <c r="AP301">
        <v>67823</v>
      </c>
      <c r="AQ301">
        <v>2818</v>
      </c>
      <c r="AR301">
        <v>66414</v>
      </c>
      <c r="AS301">
        <v>674959</v>
      </c>
      <c r="AT301">
        <v>9.9499999999999993</v>
      </c>
      <c r="AV301">
        <v>2002</v>
      </c>
      <c r="AW301">
        <v>75</v>
      </c>
      <c r="AX301">
        <v>2.46E-2</v>
      </c>
      <c r="AY301">
        <v>2.4299999999999999E-2</v>
      </c>
      <c r="AZ301">
        <v>0.5</v>
      </c>
      <c r="BA301">
        <v>79233</v>
      </c>
      <c r="BB301">
        <v>1925</v>
      </c>
      <c r="BC301">
        <v>78271</v>
      </c>
      <c r="BD301">
        <v>964291</v>
      </c>
      <c r="BE301">
        <v>12.17</v>
      </c>
    </row>
    <row r="302" spans="37:57" x14ac:dyDescent="0.3">
      <c r="AK302">
        <v>2002</v>
      </c>
      <c r="AL302">
        <v>76</v>
      </c>
      <c r="AM302">
        <v>4.4420000000000001E-2</v>
      </c>
      <c r="AN302">
        <v>4.3450000000000003E-2</v>
      </c>
      <c r="AO302">
        <v>0.5</v>
      </c>
      <c r="AP302">
        <v>65005</v>
      </c>
      <c r="AQ302">
        <v>2825</v>
      </c>
      <c r="AR302">
        <v>63593</v>
      </c>
      <c r="AS302">
        <v>608545</v>
      </c>
      <c r="AT302">
        <v>9.36</v>
      </c>
      <c r="AV302">
        <v>2002</v>
      </c>
      <c r="AW302">
        <v>76</v>
      </c>
      <c r="AX302">
        <v>2.5770000000000001E-2</v>
      </c>
      <c r="AY302">
        <v>2.5440000000000001E-2</v>
      </c>
      <c r="AZ302">
        <v>0.5</v>
      </c>
      <c r="BA302">
        <v>77308</v>
      </c>
      <c r="BB302">
        <v>1967</v>
      </c>
      <c r="BC302">
        <v>76325</v>
      </c>
      <c r="BD302">
        <v>886020</v>
      </c>
      <c r="BE302">
        <v>11.46</v>
      </c>
    </row>
    <row r="303" spans="37:57" x14ac:dyDescent="0.3">
      <c r="AK303">
        <v>2002</v>
      </c>
      <c r="AL303">
        <v>77</v>
      </c>
      <c r="AM303">
        <v>5.3870000000000001E-2</v>
      </c>
      <c r="AN303">
        <v>5.246E-2</v>
      </c>
      <c r="AO303">
        <v>0.5</v>
      </c>
      <c r="AP303">
        <v>62180</v>
      </c>
      <c r="AQ303">
        <v>3262</v>
      </c>
      <c r="AR303">
        <v>60549</v>
      </c>
      <c r="AS303">
        <v>544952</v>
      </c>
      <c r="AT303">
        <v>8.76</v>
      </c>
      <c r="AV303">
        <v>2002</v>
      </c>
      <c r="AW303">
        <v>77</v>
      </c>
      <c r="AX303">
        <v>3.0169999999999999E-2</v>
      </c>
      <c r="AY303">
        <v>2.972E-2</v>
      </c>
      <c r="AZ303">
        <v>0.5</v>
      </c>
      <c r="BA303">
        <v>75341</v>
      </c>
      <c r="BB303">
        <v>2239</v>
      </c>
      <c r="BC303">
        <v>74222</v>
      </c>
      <c r="BD303">
        <v>809696</v>
      </c>
      <c r="BE303">
        <v>10.75</v>
      </c>
    </row>
    <row r="304" spans="37:57" x14ac:dyDescent="0.3">
      <c r="AK304">
        <v>2002</v>
      </c>
      <c r="AL304">
        <v>78</v>
      </c>
      <c r="AM304">
        <v>5.858E-2</v>
      </c>
      <c r="AN304">
        <v>5.6910000000000002E-2</v>
      </c>
      <c r="AO304">
        <v>0.5</v>
      </c>
      <c r="AP304">
        <v>58919</v>
      </c>
      <c r="AQ304">
        <v>3353</v>
      </c>
      <c r="AR304">
        <v>57242</v>
      </c>
      <c r="AS304">
        <v>484403</v>
      </c>
      <c r="AT304">
        <v>8.2200000000000006</v>
      </c>
      <c r="AV304">
        <v>2002</v>
      </c>
      <c r="AW304">
        <v>78</v>
      </c>
      <c r="AX304">
        <v>3.7220000000000003E-2</v>
      </c>
      <c r="AY304">
        <v>3.6540000000000003E-2</v>
      </c>
      <c r="AZ304">
        <v>0.5</v>
      </c>
      <c r="BA304">
        <v>73102</v>
      </c>
      <c r="BB304">
        <v>2671</v>
      </c>
      <c r="BC304">
        <v>71767</v>
      </c>
      <c r="BD304">
        <v>735474</v>
      </c>
      <c r="BE304">
        <v>10.06</v>
      </c>
    </row>
    <row r="305" spans="37:57" x14ac:dyDescent="0.3">
      <c r="AK305">
        <v>2002</v>
      </c>
      <c r="AL305">
        <v>79</v>
      </c>
      <c r="AM305">
        <v>6.4769999999999994E-2</v>
      </c>
      <c r="AN305">
        <v>6.2729999999999994E-2</v>
      </c>
      <c r="AO305">
        <v>0.5</v>
      </c>
      <c r="AP305">
        <v>55565</v>
      </c>
      <c r="AQ305">
        <v>3486</v>
      </c>
      <c r="AR305">
        <v>53822</v>
      </c>
      <c r="AS305">
        <v>427161</v>
      </c>
      <c r="AT305">
        <v>7.69</v>
      </c>
      <c r="AV305">
        <v>2002</v>
      </c>
      <c r="AW305">
        <v>79</v>
      </c>
      <c r="AX305">
        <v>4.0869999999999997E-2</v>
      </c>
      <c r="AY305">
        <v>4.0050000000000002E-2</v>
      </c>
      <c r="AZ305">
        <v>0.5</v>
      </c>
      <c r="BA305">
        <v>70431</v>
      </c>
      <c r="BB305">
        <v>2821</v>
      </c>
      <c r="BC305">
        <v>69021</v>
      </c>
      <c r="BD305">
        <v>663707</v>
      </c>
      <c r="BE305">
        <v>9.42</v>
      </c>
    </row>
    <row r="306" spans="37:57" x14ac:dyDescent="0.3">
      <c r="AK306">
        <v>2002</v>
      </c>
      <c r="AL306">
        <v>80</v>
      </c>
      <c r="AM306">
        <v>7.4639999999999998E-2</v>
      </c>
      <c r="AN306">
        <v>7.1959999999999996E-2</v>
      </c>
      <c r="AO306">
        <v>0.5</v>
      </c>
      <c r="AP306">
        <v>52079</v>
      </c>
      <c r="AQ306">
        <v>3747</v>
      </c>
      <c r="AR306">
        <v>50206</v>
      </c>
      <c r="AS306">
        <v>373338</v>
      </c>
      <c r="AT306">
        <v>7.17</v>
      </c>
      <c r="AV306">
        <v>2002</v>
      </c>
      <c r="AW306">
        <v>80</v>
      </c>
      <c r="AX306">
        <v>4.7289999999999999E-2</v>
      </c>
      <c r="AY306">
        <v>4.6190000000000002E-2</v>
      </c>
      <c r="AZ306">
        <v>0.5</v>
      </c>
      <c r="BA306">
        <v>67610</v>
      </c>
      <c r="BB306">
        <v>3123</v>
      </c>
      <c r="BC306">
        <v>66049</v>
      </c>
      <c r="BD306">
        <v>594686</v>
      </c>
      <c r="BE306">
        <v>8.8000000000000007</v>
      </c>
    </row>
    <row r="307" spans="37:57" x14ac:dyDescent="0.3">
      <c r="AK307">
        <v>2002</v>
      </c>
      <c r="AL307">
        <v>81</v>
      </c>
      <c r="AM307">
        <v>8.0100000000000005E-2</v>
      </c>
      <c r="AN307">
        <v>7.7020000000000005E-2</v>
      </c>
      <c r="AO307">
        <v>0.5</v>
      </c>
      <c r="AP307">
        <v>48332</v>
      </c>
      <c r="AQ307">
        <v>3722</v>
      </c>
      <c r="AR307">
        <v>46471</v>
      </c>
      <c r="AS307">
        <v>323133</v>
      </c>
      <c r="AT307">
        <v>6.69</v>
      </c>
      <c r="AV307">
        <v>2002</v>
      </c>
      <c r="AW307">
        <v>81</v>
      </c>
      <c r="AX307">
        <v>5.1330000000000001E-2</v>
      </c>
      <c r="AY307">
        <v>5.0049999999999997E-2</v>
      </c>
      <c r="AZ307">
        <v>0.5</v>
      </c>
      <c r="BA307">
        <v>64487</v>
      </c>
      <c r="BB307">
        <v>3227</v>
      </c>
      <c r="BC307">
        <v>62874</v>
      </c>
      <c r="BD307">
        <v>528638</v>
      </c>
      <c r="BE307">
        <v>8.1999999999999993</v>
      </c>
    </row>
    <row r="308" spans="37:57" x14ac:dyDescent="0.3">
      <c r="AK308">
        <v>2002</v>
      </c>
      <c r="AL308">
        <v>82</v>
      </c>
      <c r="AM308">
        <v>9.8379999999999995E-2</v>
      </c>
      <c r="AN308">
        <v>9.3770000000000006E-2</v>
      </c>
      <c r="AO308">
        <v>0.5</v>
      </c>
      <c r="AP308">
        <v>44610</v>
      </c>
      <c r="AQ308">
        <v>4183</v>
      </c>
      <c r="AR308">
        <v>42518</v>
      </c>
      <c r="AS308">
        <v>276662</v>
      </c>
      <c r="AT308">
        <v>6.2</v>
      </c>
      <c r="AV308">
        <v>2002</v>
      </c>
      <c r="AW308">
        <v>82</v>
      </c>
      <c r="AX308">
        <v>6.3820000000000002E-2</v>
      </c>
      <c r="AY308">
        <v>6.1850000000000002E-2</v>
      </c>
      <c r="AZ308">
        <v>0.5</v>
      </c>
      <c r="BA308">
        <v>61260</v>
      </c>
      <c r="BB308">
        <v>3789</v>
      </c>
      <c r="BC308">
        <v>59365</v>
      </c>
      <c r="BD308">
        <v>465764</v>
      </c>
      <c r="BE308">
        <v>7.6</v>
      </c>
    </row>
    <row r="309" spans="37:57" x14ac:dyDescent="0.3">
      <c r="AK309">
        <v>2002</v>
      </c>
      <c r="AL309">
        <v>83</v>
      </c>
      <c r="AM309">
        <v>9.9159999999999998E-2</v>
      </c>
      <c r="AN309">
        <v>9.4479999999999995E-2</v>
      </c>
      <c r="AO309">
        <v>0.5</v>
      </c>
      <c r="AP309">
        <v>40427</v>
      </c>
      <c r="AQ309">
        <v>3819</v>
      </c>
      <c r="AR309">
        <v>38517</v>
      </c>
      <c r="AS309">
        <v>234144</v>
      </c>
      <c r="AT309">
        <v>5.79</v>
      </c>
      <c r="AV309">
        <v>2002</v>
      </c>
      <c r="AW309">
        <v>83</v>
      </c>
      <c r="AX309">
        <v>6.7070000000000005E-2</v>
      </c>
      <c r="AY309">
        <v>6.4890000000000003E-2</v>
      </c>
      <c r="AZ309">
        <v>0.5</v>
      </c>
      <c r="BA309">
        <v>57471</v>
      </c>
      <c r="BB309">
        <v>3729</v>
      </c>
      <c r="BC309">
        <v>55606</v>
      </c>
      <c r="BD309">
        <v>406399</v>
      </c>
      <c r="BE309">
        <v>7.07</v>
      </c>
    </row>
    <row r="310" spans="37:57" x14ac:dyDescent="0.3">
      <c r="AK310">
        <v>2002</v>
      </c>
      <c r="AL310">
        <v>84</v>
      </c>
      <c r="AM310">
        <v>0.11598</v>
      </c>
      <c r="AN310">
        <v>0.10962</v>
      </c>
      <c r="AO310">
        <v>0.5</v>
      </c>
      <c r="AP310">
        <v>36607</v>
      </c>
      <c r="AQ310">
        <v>4013</v>
      </c>
      <c r="AR310">
        <v>34601</v>
      </c>
      <c r="AS310">
        <v>195627</v>
      </c>
      <c r="AT310">
        <v>5.34</v>
      </c>
      <c r="AV310">
        <v>2002</v>
      </c>
      <c r="AW310">
        <v>84</v>
      </c>
      <c r="AX310">
        <v>8.072E-2</v>
      </c>
      <c r="AY310">
        <v>7.7590000000000006E-2</v>
      </c>
      <c r="AZ310">
        <v>0.5</v>
      </c>
      <c r="BA310">
        <v>53742</v>
      </c>
      <c r="BB310">
        <v>4170</v>
      </c>
      <c r="BC310">
        <v>51657</v>
      </c>
      <c r="BD310">
        <v>350792</v>
      </c>
      <c r="BE310">
        <v>6.53</v>
      </c>
    </row>
    <row r="311" spans="37:57" x14ac:dyDescent="0.3">
      <c r="AK311">
        <v>2002</v>
      </c>
      <c r="AL311">
        <v>85</v>
      </c>
      <c r="AM311">
        <v>0.1328</v>
      </c>
      <c r="AN311">
        <v>0.12453</v>
      </c>
      <c r="AO311">
        <v>0.5</v>
      </c>
      <c r="AP311">
        <v>32594</v>
      </c>
      <c r="AQ311">
        <v>4059</v>
      </c>
      <c r="AR311">
        <v>30565</v>
      </c>
      <c r="AS311">
        <v>161026</v>
      </c>
      <c r="AT311">
        <v>4.9400000000000004</v>
      </c>
      <c r="AV311">
        <v>2002</v>
      </c>
      <c r="AW311">
        <v>85</v>
      </c>
      <c r="AX311">
        <v>8.9660000000000004E-2</v>
      </c>
      <c r="AY311">
        <v>8.5819999999999994E-2</v>
      </c>
      <c r="AZ311">
        <v>0.5</v>
      </c>
      <c r="BA311">
        <v>49572</v>
      </c>
      <c r="BB311">
        <v>4254</v>
      </c>
      <c r="BC311">
        <v>47445</v>
      </c>
      <c r="BD311">
        <v>299136</v>
      </c>
      <c r="BE311">
        <v>6.03</v>
      </c>
    </row>
    <row r="312" spans="37:57" x14ac:dyDescent="0.3">
      <c r="AK312">
        <v>2002</v>
      </c>
      <c r="AL312">
        <v>86</v>
      </c>
      <c r="AM312">
        <v>0.14641000000000001</v>
      </c>
      <c r="AN312">
        <v>0.13642000000000001</v>
      </c>
      <c r="AO312">
        <v>0.5</v>
      </c>
      <c r="AP312">
        <v>28535</v>
      </c>
      <c r="AQ312">
        <v>3893</v>
      </c>
      <c r="AR312">
        <v>26589</v>
      </c>
      <c r="AS312">
        <v>130461</v>
      </c>
      <c r="AT312">
        <v>4.57</v>
      </c>
      <c r="AV312">
        <v>2002</v>
      </c>
      <c r="AW312">
        <v>86</v>
      </c>
      <c r="AX312">
        <v>0.10884000000000001</v>
      </c>
      <c r="AY312">
        <v>0.10322000000000001</v>
      </c>
      <c r="AZ312">
        <v>0.5</v>
      </c>
      <c r="BA312">
        <v>45318</v>
      </c>
      <c r="BB312">
        <v>4678</v>
      </c>
      <c r="BC312">
        <v>42979</v>
      </c>
      <c r="BD312">
        <v>251691</v>
      </c>
      <c r="BE312">
        <v>5.55</v>
      </c>
    </row>
    <row r="313" spans="37:57" x14ac:dyDescent="0.3">
      <c r="AK313">
        <v>2002</v>
      </c>
      <c r="AL313">
        <v>87</v>
      </c>
      <c r="AM313">
        <v>0.17480999999999999</v>
      </c>
      <c r="AN313">
        <v>0.16075999999999999</v>
      </c>
      <c r="AO313">
        <v>0.5</v>
      </c>
      <c r="AP313">
        <v>24642</v>
      </c>
      <c r="AQ313">
        <v>3961</v>
      </c>
      <c r="AR313">
        <v>22662</v>
      </c>
      <c r="AS313">
        <v>103872</v>
      </c>
      <c r="AT313">
        <v>4.22</v>
      </c>
      <c r="AV313">
        <v>2002</v>
      </c>
      <c r="AW313">
        <v>87</v>
      </c>
      <c r="AX313">
        <v>0.12094000000000001</v>
      </c>
      <c r="AY313">
        <v>0.11404</v>
      </c>
      <c r="AZ313">
        <v>0.5</v>
      </c>
      <c r="BA313">
        <v>40640</v>
      </c>
      <c r="BB313">
        <v>4635</v>
      </c>
      <c r="BC313">
        <v>38322</v>
      </c>
      <c r="BD313">
        <v>208712</v>
      </c>
      <c r="BE313">
        <v>5.14</v>
      </c>
    </row>
    <row r="314" spans="37:57" x14ac:dyDescent="0.3">
      <c r="AK314">
        <v>2002</v>
      </c>
      <c r="AL314">
        <v>88</v>
      </c>
      <c r="AM314">
        <v>0.18335000000000001</v>
      </c>
      <c r="AN314">
        <v>0.16794999999999999</v>
      </c>
      <c r="AO314">
        <v>0.5</v>
      </c>
      <c r="AP314">
        <v>20681</v>
      </c>
      <c r="AQ314">
        <v>3473</v>
      </c>
      <c r="AR314">
        <v>18944</v>
      </c>
      <c r="AS314">
        <v>81211</v>
      </c>
      <c r="AT314">
        <v>3.93</v>
      </c>
      <c r="AV314">
        <v>2002</v>
      </c>
      <c r="AW314">
        <v>88</v>
      </c>
      <c r="AX314">
        <v>0.13994000000000001</v>
      </c>
      <c r="AY314">
        <v>0.13078999999999999</v>
      </c>
      <c r="AZ314">
        <v>0.5</v>
      </c>
      <c r="BA314">
        <v>36005</v>
      </c>
      <c r="BB314">
        <v>4709</v>
      </c>
      <c r="BC314">
        <v>33651</v>
      </c>
      <c r="BD314">
        <v>170390</v>
      </c>
      <c r="BE314">
        <v>4.7300000000000004</v>
      </c>
    </row>
    <row r="315" spans="37:57" x14ac:dyDescent="0.3">
      <c r="AK315">
        <v>2002</v>
      </c>
      <c r="AL315">
        <v>89</v>
      </c>
      <c r="AM315">
        <v>0.21390999999999999</v>
      </c>
      <c r="AN315">
        <v>0.19324</v>
      </c>
      <c r="AO315">
        <v>0.5</v>
      </c>
      <c r="AP315">
        <v>17208</v>
      </c>
      <c r="AQ315">
        <v>3325</v>
      </c>
      <c r="AR315">
        <v>15545</v>
      </c>
      <c r="AS315">
        <v>62266</v>
      </c>
      <c r="AT315">
        <v>3.62</v>
      </c>
      <c r="AV315">
        <v>2002</v>
      </c>
      <c r="AW315">
        <v>89</v>
      </c>
      <c r="AX315">
        <v>0.15246000000000001</v>
      </c>
      <c r="AY315">
        <v>0.14166999999999999</v>
      </c>
      <c r="AZ315">
        <v>0.5</v>
      </c>
      <c r="BA315">
        <v>31296</v>
      </c>
      <c r="BB315">
        <v>4434</v>
      </c>
      <c r="BC315">
        <v>29079</v>
      </c>
      <c r="BD315">
        <v>136739</v>
      </c>
      <c r="BE315">
        <v>4.37</v>
      </c>
    </row>
    <row r="316" spans="37:57" x14ac:dyDescent="0.3">
      <c r="AK316">
        <v>2002</v>
      </c>
      <c r="AL316">
        <v>90</v>
      </c>
      <c r="AM316">
        <v>0.22897999999999999</v>
      </c>
      <c r="AN316">
        <v>0.20544999999999999</v>
      </c>
      <c r="AO316">
        <v>0.5</v>
      </c>
      <c r="AP316">
        <v>13882</v>
      </c>
      <c r="AQ316">
        <v>2852</v>
      </c>
      <c r="AR316">
        <v>12456</v>
      </c>
      <c r="AS316">
        <v>46721</v>
      </c>
      <c r="AT316">
        <v>3.37</v>
      </c>
      <c r="AV316">
        <v>2002</v>
      </c>
      <c r="AW316">
        <v>90</v>
      </c>
      <c r="AX316">
        <v>0.18498000000000001</v>
      </c>
      <c r="AY316">
        <v>0.16932</v>
      </c>
      <c r="AZ316">
        <v>0.5</v>
      </c>
      <c r="BA316">
        <v>26862</v>
      </c>
      <c r="BB316">
        <v>4548</v>
      </c>
      <c r="BC316">
        <v>24588</v>
      </c>
      <c r="BD316">
        <v>107660</v>
      </c>
      <c r="BE316">
        <v>4.01</v>
      </c>
    </row>
    <row r="317" spans="37:57" x14ac:dyDescent="0.3">
      <c r="AK317">
        <v>2002</v>
      </c>
      <c r="AL317">
        <v>91</v>
      </c>
      <c r="AM317">
        <v>0.24962000000000001</v>
      </c>
      <c r="AN317">
        <v>0.22192000000000001</v>
      </c>
      <c r="AO317">
        <v>0.5</v>
      </c>
      <c r="AP317">
        <v>11030</v>
      </c>
      <c r="AQ317">
        <v>2448</v>
      </c>
      <c r="AR317">
        <v>9806</v>
      </c>
      <c r="AS317">
        <v>34265</v>
      </c>
      <c r="AT317">
        <v>3.11</v>
      </c>
      <c r="AV317">
        <v>2002</v>
      </c>
      <c r="AW317">
        <v>91</v>
      </c>
      <c r="AX317">
        <v>0.19933000000000001</v>
      </c>
      <c r="AY317">
        <v>0.18126999999999999</v>
      </c>
      <c r="AZ317">
        <v>0.5</v>
      </c>
      <c r="BA317">
        <v>22314</v>
      </c>
      <c r="BB317">
        <v>4045</v>
      </c>
      <c r="BC317">
        <v>20292</v>
      </c>
      <c r="BD317">
        <v>83072</v>
      </c>
      <c r="BE317">
        <v>3.72</v>
      </c>
    </row>
    <row r="318" spans="37:57" x14ac:dyDescent="0.3">
      <c r="AK318">
        <v>2002</v>
      </c>
      <c r="AL318">
        <v>92</v>
      </c>
      <c r="AM318">
        <v>0.28499999999999998</v>
      </c>
      <c r="AN318">
        <v>0.24945000000000001</v>
      </c>
      <c r="AO318">
        <v>0.5</v>
      </c>
      <c r="AP318">
        <v>8582</v>
      </c>
      <c r="AQ318">
        <v>2141</v>
      </c>
      <c r="AR318">
        <v>7512</v>
      </c>
      <c r="AS318">
        <v>24459</v>
      </c>
      <c r="AT318">
        <v>2.85</v>
      </c>
      <c r="AV318">
        <v>2002</v>
      </c>
      <c r="AW318">
        <v>92</v>
      </c>
      <c r="AX318">
        <v>0.21567</v>
      </c>
      <c r="AY318">
        <v>0.19467999999999999</v>
      </c>
      <c r="AZ318">
        <v>0.5</v>
      </c>
      <c r="BA318">
        <v>18269</v>
      </c>
      <c r="BB318">
        <v>3557</v>
      </c>
      <c r="BC318">
        <v>16491</v>
      </c>
      <c r="BD318">
        <v>62780</v>
      </c>
      <c r="BE318">
        <v>3.44</v>
      </c>
    </row>
    <row r="319" spans="37:57" x14ac:dyDescent="0.3">
      <c r="AK319">
        <v>2002</v>
      </c>
      <c r="AL319">
        <v>93</v>
      </c>
      <c r="AM319">
        <v>0.34767999999999999</v>
      </c>
      <c r="AN319">
        <v>0.29619000000000001</v>
      </c>
      <c r="AO319">
        <v>0.5</v>
      </c>
      <c r="AP319">
        <v>6441</v>
      </c>
      <c r="AQ319">
        <v>1908</v>
      </c>
      <c r="AR319">
        <v>5488</v>
      </c>
      <c r="AS319">
        <v>16947</v>
      </c>
      <c r="AT319">
        <v>2.63</v>
      </c>
      <c r="AV319">
        <v>2002</v>
      </c>
      <c r="AW319">
        <v>93</v>
      </c>
      <c r="AX319">
        <v>0.24496999999999999</v>
      </c>
      <c r="AY319">
        <v>0.21823999999999999</v>
      </c>
      <c r="AZ319">
        <v>0.5</v>
      </c>
      <c r="BA319">
        <v>14713</v>
      </c>
      <c r="BB319">
        <v>3211</v>
      </c>
      <c r="BC319">
        <v>13107</v>
      </c>
      <c r="BD319">
        <v>46289</v>
      </c>
      <c r="BE319">
        <v>3.15</v>
      </c>
    </row>
    <row r="320" spans="37:57" x14ac:dyDescent="0.3">
      <c r="AK320">
        <v>2002</v>
      </c>
      <c r="AL320">
        <v>94</v>
      </c>
      <c r="AM320">
        <v>0.33066000000000001</v>
      </c>
      <c r="AN320">
        <v>0.28375</v>
      </c>
      <c r="AO320">
        <v>0.5</v>
      </c>
      <c r="AP320">
        <v>4534</v>
      </c>
      <c r="AQ320">
        <v>1286</v>
      </c>
      <c r="AR320">
        <v>3890</v>
      </c>
      <c r="AS320">
        <v>11459</v>
      </c>
      <c r="AT320">
        <v>2.5299999999999998</v>
      </c>
      <c r="AV320">
        <v>2002</v>
      </c>
      <c r="AW320">
        <v>94</v>
      </c>
      <c r="AX320">
        <v>0.29019</v>
      </c>
      <c r="AY320">
        <v>0.25341999999999998</v>
      </c>
      <c r="AZ320">
        <v>0.5</v>
      </c>
      <c r="BA320">
        <v>11502</v>
      </c>
      <c r="BB320">
        <v>2915</v>
      </c>
      <c r="BC320">
        <v>10044</v>
      </c>
      <c r="BD320">
        <v>33182</v>
      </c>
      <c r="BE320">
        <v>2.88</v>
      </c>
    </row>
    <row r="321" spans="37:57" x14ac:dyDescent="0.3">
      <c r="AK321">
        <v>2002</v>
      </c>
      <c r="AL321">
        <v>95</v>
      </c>
      <c r="AM321">
        <v>0.37674000000000002</v>
      </c>
      <c r="AN321">
        <v>0.31702000000000002</v>
      </c>
      <c r="AO321">
        <v>0.5</v>
      </c>
      <c r="AP321">
        <v>3247</v>
      </c>
      <c r="AQ321">
        <v>1029</v>
      </c>
      <c r="AR321">
        <v>2732</v>
      </c>
      <c r="AS321">
        <v>7569</v>
      </c>
      <c r="AT321">
        <v>2.33</v>
      </c>
      <c r="AV321">
        <v>2002</v>
      </c>
      <c r="AW321">
        <v>95</v>
      </c>
      <c r="AX321">
        <v>0.30904999999999999</v>
      </c>
      <c r="AY321">
        <v>0.26768999999999998</v>
      </c>
      <c r="AZ321">
        <v>0.5</v>
      </c>
      <c r="BA321">
        <v>8587</v>
      </c>
      <c r="BB321">
        <v>2299</v>
      </c>
      <c r="BC321">
        <v>7438</v>
      </c>
      <c r="BD321">
        <v>23138</v>
      </c>
      <c r="BE321">
        <v>2.69</v>
      </c>
    </row>
    <row r="322" spans="37:57" x14ac:dyDescent="0.3">
      <c r="AK322">
        <v>2002</v>
      </c>
      <c r="AL322">
        <v>96</v>
      </c>
      <c r="AM322">
        <v>0.40933999999999998</v>
      </c>
      <c r="AN322">
        <v>0.33978999999999998</v>
      </c>
      <c r="AO322">
        <v>0.5</v>
      </c>
      <c r="AP322">
        <v>2218</v>
      </c>
      <c r="AQ322">
        <v>754</v>
      </c>
      <c r="AR322">
        <v>1841</v>
      </c>
      <c r="AS322">
        <v>4837</v>
      </c>
      <c r="AT322">
        <v>2.1800000000000002</v>
      </c>
      <c r="AV322">
        <v>2002</v>
      </c>
      <c r="AW322">
        <v>96</v>
      </c>
      <c r="AX322">
        <v>0.34150000000000003</v>
      </c>
      <c r="AY322">
        <v>0.29169</v>
      </c>
      <c r="AZ322">
        <v>0.5</v>
      </c>
      <c r="BA322">
        <v>6288</v>
      </c>
      <c r="BB322">
        <v>1834</v>
      </c>
      <c r="BC322">
        <v>5371</v>
      </c>
      <c r="BD322">
        <v>15700</v>
      </c>
      <c r="BE322">
        <v>2.5</v>
      </c>
    </row>
    <row r="323" spans="37:57" x14ac:dyDescent="0.3">
      <c r="AK323">
        <v>2002</v>
      </c>
      <c r="AL323">
        <v>97</v>
      </c>
      <c r="AM323">
        <v>0.44274999999999998</v>
      </c>
      <c r="AN323">
        <v>0.36249999999999999</v>
      </c>
      <c r="AO323">
        <v>0.5</v>
      </c>
      <c r="AP323">
        <v>1464</v>
      </c>
      <c r="AQ323">
        <v>531</v>
      </c>
      <c r="AR323">
        <v>1199</v>
      </c>
      <c r="AS323">
        <v>2996</v>
      </c>
      <c r="AT323">
        <v>2.0499999999999998</v>
      </c>
      <c r="AV323">
        <v>2002</v>
      </c>
      <c r="AW323">
        <v>97</v>
      </c>
      <c r="AX323">
        <v>0.3755</v>
      </c>
      <c r="AY323">
        <v>0.31613999999999998</v>
      </c>
      <c r="AZ323">
        <v>0.5</v>
      </c>
      <c r="BA323">
        <v>4454</v>
      </c>
      <c r="BB323">
        <v>1408</v>
      </c>
      <c r="BC323">
        <v>3750</v>
      </c>
      <c r="BD323">
        <v>10329</v>
      </c>
      <c r="BE323">
        <v>2.3199999999999998</v>
      </c>
    </row>
    <row r="324" spans="37:57" x14ac:dyDescent="0.3">
      <c r="AK324">
        <v>2002</v>
      </c>
      <c r="AL324">
        <v>98</v>
      </c>
      <c r="AM324">
        <v>0.47669</v>
      </c>
      <c r="AN324">
        <v>0.38494</v>
      </c>
      <c r="AO324">
        <v>0.5</v>
      </c>
      <c r="AP324">
        <v>933</v>
      </c>
      <c r="AQ324">
        <v>359</v>
      </c>
      <c r="AR324">
        <v>754</v>
      </c>
      <c r="AS324">
        <v>1797</v>
      </c>
      <c r="AT324">
        <v>1.93</v>
      </c>
      <c r="AV324">
        <v>2002</v>
      </c>
      <c r="AW324">
        <v>98</v>
      </c>
      <c r="AX324">
        <v>0.41077000000000002</v>
      </c>
      <c r="AY324">
        <v>0.34078000000000003</v>
      </c>
      <c r="AZ324">
        <v>0.5</v>
      </c>
      <c r="BA324">
        <v>3046</v>
      </c>
      <c r="BB324">
        <v>1038</v>
      </c>
      <c r="BC324">
        <v>2527</v>
      </c>
      <c r="BD324">
        <v>6579</v>
      </c>
      <c r="BE324">
        <v>2.16</v>
      </c>
    </row>
    <row r="325" spans="37:57" x14ac:dyDescent="0.3">
      <c r="AK325">
        <v>2002</v>
      </c>
      <c r="AL325">
        <v>99</v>
      </c>
      <c r="AM325">
        <v>0.51083999999999996</v>
      </c>
      <c r="AN325">
        <v>0.40690999999999999</v>
      </c>
      <c r="AO325">
        <v>0.5</v>
      </c>
      <c r="AP325">
        <v>574</v>
      </c>
      <c r="AQ325">
        <v>234</v>
      </c>
      <c r="AR325">
        <v>457</v>
      </c>
      <c r="AS325">
        <v>1043</v>
      </c>
      <c r="AT325">
        <v>1.82</v>
      </c>
      <c r="AV325">
        <v>2002</v>
      </c>
      <c r="AW325">
        <v>99</v>
      </c>
      <c r="AX325">
        <v>0.44699</v>
      </c>
      <c r="AY325">
        <v>0.36534</v>
      </c>
      <c r="AZ325">
        <v>0.5</v>
      </c>
      <c r="BA325">
        <v>2008</v>
      </c>
      <c r="BB325">
        <v>734</v>
      </c>
      <c r="BC325">
        <v>1641</v>
      </c>
      <c r="BD325">
        <v>4052</v>
      </c>
      <c r="BE325">
        <v>2.02</v>
      </c>
    </row>
    <row r="326" spans="37:57" x14ac:dyDescent="0.3">
      <c r="AK326">
        <v>2002</v>
      </c>
      <c r="AL326">
        <v>100</v>
      </c>
      <c r="AM326">
        <v>0.54488999999999999</v>
      </c>
      <c r="AN326">
        <v>0.42821999999999999</v>
      </c>
      <c r="AO326">
        <v>0.5</v>
      </c>
      <c r="AP326">
        <v>340</v>
      </c>
      <c r="AQ326">
        <v>146</v>
      </c>
      <c r="AR326">
        <v>268</v>
      </c>
      <c r="AS326">
        <v>586</v>
      </c>
      <c r="AT326">
        <v>1.72</v>
      </c>
      <c r="AV326">
        <v>2002</v>
      </c>
      <c r="AW326">
        <v>100</v>
      </c>
      <c r="AX326">
        <v>0.48377999999999999</v>
      </c>
      <c r="AY326">
        <v>0.38955000000000001</v>
      </c>
      <c r="AZ326">
        <v>0.5</v>
      </c>
      <c r="BA326">
        <v>1274</v>
      </c>
      <c r="BB326">
        <v>496</v>
      </c>
      <c r="BC326">
        <v>1026</v>
      </c>
      <c r="BD326">
        <v>2411</v>
      </c>
      <c r="BE326">
        <v>1.89</v>
      </c>
    </row>
    <row r="327" spans="37:57" x14ac:dyDescent="0.3">
      <c r="AK327">
        <v>2002</v>
      </c>
      <c r="AL327">
        <v>101</v>
      </c>
      <c r="AM327">
        <v>0.57852999999999999</v>
      </c>
      <c r="AN327">
        <v>0.44873000000000002</v>
      </c>
      <c r="AO327">
        <v>0.5</v>
      </c>
      <c r="AP327">
        <v>195</v>
      </c>
      <c r="AQ327">
        <v>87</v>
      </c>
      <c r="AR327">
        <v>151</v>
      </c>
      <c r="AS327">
        <v>318</v>
      </c>
      <c r="AT327">
        <v>1.63</v>
      </c>
      <c r="AV327">
        <v>2002</v>
      </c>
      <c r="AW327">
        <v>101</v>
      </c>
      <c r="AX327">
        <v>0.52073999999999998</v>
      </c>
      <c r="AY327">
        <v>0.41316999999999998</v>
      </c>
      <c r="AZ327">
        <v>0.5</v>
      </c>
      <c r="BA327">
        <v>778</v>
      </c>
      <c r="BB327">
        <v>321</v>
      </c>
      <c r="BC327">
        <v>617</v>
      </c>
      <c r="BD327">
        <v>1385</v>
      </c>
      <c r="BE327">
        <v>1.78</v>
      </c>
    </row>
    <row r="328" spans="37:57" x14ac:dyDescent="0.3">
      <c r="AK328">
        <v>2002</v>
      </c>
      <c r="AL328">
        <v>102</v>
      </c>
      <c r="AM328">
        <v>0.61146</v>
      </c>
      <c r="AN328">
        <v>0.46828999999999998</v>
      </c>
      <c r="AO328">
        <v>0.5</v>
      </c>
      <c r="AP328">
        <v>107</v>
      </c>
      <c r="AQ328">
        <v>50</v>
      </c>
      <c r="AR328">
        <v>82</v>
      </c>
      <c r="AS328">
        <v>167</v>
      </c>
      <c r="AT328">
        <v>1.56</v>
      </c>
      <c r="AV328">
        <v>2002</v>
      </c>
      <c r="AW328">
        <v>102</v>
      </c>
      <c r="AX328">
        <v>0.55747999999999998</v>
      </c>
      <c r="AY328">
        <v>0.43596000000000001</v>
      </c>
      <c r="AZ328">
        <v>0.5</v>
      </c>
      <c r="BA328">
        <v>457</v>
      </c>
      <c r="BB328">
        <v>199</v>
      </c>
      <c r="BC328">
        <v>357</v>
      </c>
      <c r="BD328">
        <v>767</v>
      </c>
      <c r="BE328">
        <v>1.68</v>
      </c>
    </row>
    <row r="329" spans="37:57" x14ac:dyDescent="0.3">
      <c r="AK329">
        <v>2002</v>
      </c>
      <c r="AL329">
        <v>103</v>
      </c>
      <c r="AM329">
        <v>0.64339000000000002</v>
      </c>
      <c r="AN329">
        <v>0.48679</v>
      </c>
      <c r="AO329">
        <v>0.5</v>
      </c>
      <c r="AP329">
        <v>57</v>
      </c>
      <c r="AQ329">
        <v>28</v>
      </c>
      <c r="AR329">
        <v>43</v>
      </c>
      <c r="AS329">
        <v>85</v>
      </c>
      <c r="AT329">
        <v>1.49</v>
      </c>
      <c r="AV329">
        <v>2002</v>
      </c>
      <c r="AW329">
        <v>103</v>
      </c>
      <c r="AX329">
        <v>0.59360000000000002</v>
      </c>
      <c r="AY329">
        <v>0.45773999999999998</v>
      </c>
      <c r="AZ329">
        <v>0.5</v>
      </c>
      <c r="BA329">
        <v>257</v>
      </c>
      <c r="BB329">
        <v>118</v>
      </c>
      <c r="BC329">
        <v>199</v>
      </c>
      <c r="BD329">
        <v>410</v>
      </c>
      <c r="BE329">
        <v>1.59</v>
      </c>
    </row>
    <row r="330" spans="37:57" x14ac:dyDescent="0.3">
      <c r="AK330">
        <v>2002</v>
      </c>
      <c r="AL330">
        <v>104</v>
      </c>
      <c r="AM330">
        <v>0.67410999999999999</v>
      </c>
      <c r="AN330">
        <v>0.50417000000000001</v>
      </c>
      <c r="AO330">
        <v>0.5</v>
      </c>
      <c r="AP330">
        <v>29</v>
      </c>
      <c r="AQ330">
        <v>15</v>
      </c>
      <c r="AR330">
        <v>22</v>
      </c>
      <c r="AS330">
        <v>42</v>
      </c>
      <c r="AT330">
        <v>1.43</v>
      </c>
      <c r="AV330">
        <v>2002</v>
      </c>
      <c r="AW330">
        <v>104</v>
      </c>
      <c r="AX330">
        <v>0.62873999999999997</v>
      </c>
      <c r="AY330">
        <v>0.47836000000000001</v>
      </c>
      <c r="AZ330">
        <v>0.5</v>
      </c>
      <c r="BA330">
        <v>140</v>
      </c>
      <c r="BB330">
        <v>67</v>
      </c>
      <c r="BC330">
        <v>106</v>
      </c>
      <c r="BD330">
        <v>212</v>
      </c>
      <c r="BE330">
        <v>1.52</v>
      </c>
    </row>
    <row r="331" spans="37:57" x14ac:dyDescent="0.3">
      <c r="AK331">
        <v>2002</v>
      </c>
      <c r="AL331">
        <v>105</v>
      </c>
      <c r="AM331">
        <v>0.70338999999999996</v>
      </c>
      <c r="AN331">
        <v>0.52037999999999995</v>
      </c>
      <c r="AO331">
        <v>0.5</v>
      </c>
      <c r="AP331">
        <v>15</v>
      </c>
      <c r="AQ331">
        <v>8</v>
      </c>
      <c r="AR331">
        <v>11</v>
      </c>
      <c r="AS331">
        <v>20</v>
      </c>
      <c r="AT331">
        <v>1.38</v>
      </c>
      <c r="AV331">
        <v>2002</v>
      </c>
      <c r="AW331">
        <v>105</v>
      </c>
      <c r="AX331">
        <v>0.66256000000000004</v>
      </c>
      <c r="AY331">
        <v>0.49769000000000002</v>
      </c>
      <c r="AZ331">
        <v>0.5</v>
      </c>
      <c r="BA331">
        <v>73</v>
      </c>
      <c r="BB331">
        <v>36</v>
      </c>
      <c r="BC331">
        <v>55</v>
      </c>
      <c r="BD331">
        <v>106</v>
      </c>
      <c r="BE331">
        <v>1.45</v>
      </c>
    </row>
    <row r="332" spans="37:57" x14ac:dyDescent="0.3">
      <c r="AK332">
        <v>2002</v>
      </c>
      <c r="AL332">
        <v>106</v>
      </c>
      <c r="AM332">
        <v>0.73109999999999997</v>
      </c>
      <c r="AN332">
        <v>0.53539000000000003</v>
      </c>
      <c r="AO332">
        <v>0.5</v>
      </c>
      <c r="AP332">
        <v>7</v>
      </c>
      <c r="AQ332">
        <v>4</v>
      </c>
      <c r="AR332">
        <v>5</v>
      </c>
      <c r="AS332">
        <v>9</v>
      </c>
      <c r="AT332">
        <v>1.33</v>
      </c>
      <c r="AV332">
        <v>2002</v>
      </c>
      <c r="AW332">
        <v>106</v>
      </c>
      <c r="AX332">
        <v>0.69479999999999997</v>
      </c>
      <c r="AY332">
        <v>0.51566000000000001</v>
      </c>
      <c r="AZ332">
        <v>0.5</v>
      </c>
      <c r="BA332">
        <v>37</v>
      </c>
      <c r="BB332">
        <v>19</v>
      </c>
      <c r="BC332">
        <v>27</v>
      </c>
      <c r="BD332">
        <v>51</v>
      </c>
      <c r="BE332">
        <v>1.39</v>
      </c>
    </row>
    <row r="333" spans="37:57" x14ac:dyDescent="0.3">
      <c r="AK333">
        <v>2002</v>
      </c>
      <c r="AL333">
        <v>107</v>
      </c>
      <c r="AM333">
        <v>0.75710999999999995</v>
      </c>
      <c r="AN333">
        <v>0.54920000000000002</v>
      </c>
      <c r="AO333">
        <v>0.5</v>
      </c>
      <c r="AP333">
        <v>3</v>
      </c>
      <c r="AQ333">
        <v>2</v>
      </c>
      <c r="AR333">
        <v>2</v>
      </c>
      <c r="AS333">
        <v>4</v>
      </c>
      <c r="AT333">
        <v>1.29</v>
      </c>
      <c r="AV333">
        <v>2002</v>
      </c>
      <c r="AW333">
        <v>107</v>
      </c>
      <c r="AX333">
        <v>0.72524</v>
      </c>
      <c r="AY333">
        <v>0.53224000000000005</v>
      </c>
      <c r="AZ333">
        <v>0.5</v>
      </c>
      <c r="BA333">
        <v>18</v>
      </c>
      <c r="BB333">
        <v>9</v>
      </c>
      <c r="BC333">
        <v>13</v>
      </c>
      <c r="BD333">
        <v>24</v>
      </c>
      <c r="BE333">
        <v>1.34</v>
      </c>
    </row>
    <row r="334" spans="37:57" x14ac:dyDescent="0.3">
      <c r="AK334">
        <v>2002</v>
      </c>
      <c r="AL334">
        <v>108</v>
      </c>
      <c r="AM334">
        <v>0.78136000000000005</v>
      </c>
      <c r="AN334">
        <v>0.56184999999999996</v>
      </c>
      <c r="AO334">
        <v>0.5</v>
      </c>
      <c r="AP334">
        <v>1</v>
      </c>
      <c r="AQ334">
        <v>1</v>
      </c>
      <c r="AR334">
        <v>1</v>
      </c>
      <c r="AS334">
        <v>2</v>
      </c>
      <c r="AT334">
        <v>1.26</v>
      </c>
      <c r="AV334">
        <v>2002</v>
      </c>
      <c r="AW334">
        <v>108</v>
      </c>
      <c r="AX334">
        <v>0.75370999999999999</v>
      </c>
      <c r="AY334">
        <v>0.54742000000000002</v>
      </c>
      <c r="AZ334">
        <v>0.5</v>
      </c>
      <c r="BA334">
        <v>8</v>
      </c>
      <c r="BB334">
        <v>5</v>
      </c>
      <c r="BC334">
        <v>6</v>
      </c>
      <c r="BD334">
        <v>11</v>
      </c>
      <c r="BE334">
        <v>1.3</v>
      </c>
    </row>
    <row r="335" spans="37:57" x14ac:dyDescent="0.3">
      <c r="AK335">
        <v>2002</v>
      </c>
      <c r="AL335">
        <v>109</v>
      </c>
      <c r="AM335">
        <v>0.80381000000000002</v>
      </c>
      <c r="AN335">
        <v>0.57337000000000005</v>
      </c>
      <c r="AO335">
        <v>0.5</v>
      </c>
      <c r="AP335">
        <v>1</v>
      </c>
      <c r="AQ335">
        <v>0</v>
      </c>
      <c r="AR335">
        <v>0</v>
      </c>
      <c r="AS335">
        <v>1</v>
      </c>
      <c r="AT335">
        <v>1.23</v>
      </c>
      <c r="AV335">
        <v>2002</v>
      </c>
      <c r="AW335">
        <v>109</v>
      </c>
      <c r="AX335">
        <v>0.78012999999999999</v>
      </c>
      <c r="AY335">
        <v>0.56122000000000005</v>
      </c>
      <c r="AZ335">
        <v>0.5</v>
      </c>
      <c r="BA335">
        <v>4</v>
      </c>
      <c r="BB335">
        <v>2</v>
      </c>
      <c r="BC335">
        <v>3</v>
      </c>
      <c r="BD335">
        <v>5</v>
      </c>
      <c r="BE335">
        <v>1.26</v>
      </c>
    </row>
    <row r="336" spans="37:57" x14ac:dyDescent="0.3">
      <c r="AK336">
        <v>2002</v>
      </c>
      <c r="AL336" t="s">
        <v>10</v>
      </c>
      <c r="AM336">
        <v>0.82447000000000004</v>
      </c>
      <c r="AN336">
        <v>1</v>
      </c>
      <c r="AO336">
        <v>1.21</v>
      </c>
      <c r="AP336">
        <v>0</v>
      </c>
      <c r="AQ336">
        <v>0</v>
      </c>
      <c r="AR336">
        <v>0</v>
      </c>
      <c r="AS336">
        <v>0</v>
      </c>
      <c r="AT336">
        <v>1.21</v>
      </c>
      <c r="AV336">
        <v>2002</v>
      </c>
      <c r="AW336" t="s">
        <v>10</v>
      </c>
      <c r="AX336">
        <v>0.80445</v>
      </c>
      <c r="AY336">
        <v>1</v>
      </c>
      <c r="AZ336">
        <v>1.24</v>
      </c>
      <c r="BA336">
        <v>2</v>
      </c>
      <c r="BB336">
        <v>2</v>
      </c>
      <c r="BC336">
        <v>2</v>
      </c>
      <c r="BD336">
        <v>2</v>
      </c>
      <c r="BE336">
        <v>1.24</v>
      </c>
    </row>
    <row r="337" spans="37:57" x14ac:dyDescent="0.3">
      <c r="AK337">
        <v>2003</v>
      </c>
      <c r="AL337">
        <v>0</v>
      </c>
      <c r="AM337">
        <v>3.6600000000000001E-3</v>
      </c>
      <c r="AN337">
        <v>3.65E-3</v>
      </c>
      <c r="AO337">
        <v>0.05</v>
      </c>
      <c r="AP337">
        <v>100000</v>
      </c>
      <c r="AQ337">
        <v>365</v>
      </c>
      <c r="AR337">
        <v>99655</v>
      </c>
      <c r="AS337">
        <v>7790337</v>
      </c>
      <c r="AT337">
        <v>77.900000000000006</v>
      </c>
      <c r="AV337">
        <v>2003</v>
      </c>
      <c r="AW337">
        <v>0</v>
      </c>
      <c r="AX337">
        <v>2.6099999999999999E-3</v>
      </c>
      <c r="AY337">
        <v>2.6099999999999999E-3</v>
      </c>
      <c r="AZ337">
        <v>0.06</v>
      </c>
      <c r="BA337">
        <v>100000</v>
      </c>
      <c r="BB337">
        <v>261</v>
      </c>
      <c r="BC337">
        <v>99755</v>
      </c>
      <c r="BD337">
        <v>8241321</v>
      </c>
      <c r="BE337">
        <v>82.41</v>
      </c>
    </row>
    <row r="338" spans="37:57" x14ac:dyDescent="0.3">
      <c r="AK338">
        <v>2003</v>
      </c>
      <c r="AL338">
        <v>1</v>
      </c>
      <c r="AM338">
        <v>3.8999999999999999E-4</v>
      </c>
      <c r="AN338">
        <v>3.8999999999999999E-4</v>
      </c>
      <c r="AO338">
        <v>0.5</v>
      </c>
      <c r="AP338">
        <v>99635</v>
      </c>
      <c r="AQ338">
        <v>39</v>
      </c>
      <c r="AR338">
        <v>99616</v>
      </c>
      <c r="AS338">
        <v>7690682</v>
      </c>
      <c r="AT338">
        <v>77.19</v>
      </c>
      <c r="AV338">
        <v>2003</v>
      </c>
      <c r="AW338">
        <v>1</v>
      </c>
      <c r="AX338">
        <v>2.4000000000000001E-4</v>
      </c>
      <c r="AY338">
        <v>2.4000000000000001E-4</v>
      </c>
      <c r="AZ338">
        <v>0.5</v>
      </c>
      <c r="BA338">
        <v>99739</v>
      </c>
      <c r="BB338">
        <v>24</v>
      </c>
      <c r="BC338">
        <v>99727</v>
      </c>
      <c r="BD338">
        <v>8141567</v>
      </c>
      <c r="BE338">
        <v>81.63</v>
      </c>
    </row>
    <row r="339" spans="37:57" x14ac:dyDescent="0.3">
      <c r="AK339">
        <v>2003</v>
      </c>
      <c r="AL339">
        <v>2</v>
      </c>
      <c r="AM339">
        <v>2.7E-4</v>
      </c>
      <c r="AN339">
        <v>2.7E-4</v>
      </c>
      <c r="AO339">
        <v>0.5</v>
      </c>
      <c r="AP339">
        <v>99596</v>
      </c>
      <c r="AQ339">
        <v>27</v>
      </c>
      <c r="AR339">
        <v>99582</v>
      </c>
      <c r="AS339">
        <v>7591066</v>
      </c>
      <c r="AT339">
        <v>76.22</v>
      </c>
      <c r="AV339">
        <v>2003</v>
      </c>
      <c r="AW339">
        <v>2</v>
      </c>
      <c r="AX339">
        <v>1.2999999999999999E-4</v>
      </c>
      <c r="AY339">
        <v>1.2999999999999999E-4</v>
      </c>
      <c r="AZ339">
        <v>0.5</v>
      </c>
      <c r="BA339">
        <v>99716</v>
      </c>
      <c r="BB339">
        <v>13</v>
      </c>
      <c r="BC339">
        <v>99709</v>
      </c>
      <c r="BD339">
        <v>8041839</v>
      </c>
      <c r="BE339">
        <v>80.650000000000006</v>
      </c>
    </row>
    <row r="340" spans="37:57" x14ac:dyDescent="0.3">
      <c r="AK340">
        <v>2003</v>
      </c>
      <c r="AL340">
        <v>3</v>
      </c>
      <c r="AM340">
        <v>2.1000000000000001E-4</v>
      </c>
      <c r="AN340">
        <v>2.1000000000000001E-4</v>
      </c>
      <c r="AO340">
        <v>0.5</v>
      </c>
      <c r="AP340">
        <v>99569</v>
      </c>
      <c r="AQ340">
        <v>21</v>
      </c>
      <c r="AR340">
        <v>99558</v>
      </c>
      <c r="AS340">
        <v>7491484</v>
      </c>
      <c r="AT340">
        <v>75.239999999999995</v>
      </c>
      <c r="AV340">
        <v>2003</v>
      </c>
      <c r="AW340">
        <v>3</v>
      </c>
      <c r="AX340">
        <v>9.0000000000000006E-5</v>
      </c>
      <c r="AY340">
        <v>9.0000000000000006E-5</v>
      </c>
      <c r="AZ340">
        <v>0.5</v>
      </c>
      <c r="BA340">
        <v>99702</v>
      </c>
      <c r="BB340">
        <v>9</v>
      </c>
      <c r="BC340">
        <v>99698</v>
      </c>
      <c r="BD340">
        <v>7942130</v>
      </c>
      <c r="BE340">
        <v>79.66</v>
      </c>
    </row>
    <row r="341" spans="37:57" x14ac:dyDescent="0.3">
      <c r="AK341">
        <v>2003</v>
      </c>
      <c r="AL341">
        <v>4</v>
      </c>
      <c r="AM341">
        <v>1.1E-4</v>
      </c>
      <c r="AN341">
        <v>1.1E-4</v>
      </c>
      <c r="AO341">
        <v>0.5</v>
      </c>
      <c r="AP341">
        <v>99548</v>
      </c>
      <c r="AQ341">
        <v>11</v>
      </c>
      <c r="AR341">
        <v>99542</v>
      </c>
      <c r="AS341">
        <v>7391926</v>
      </c>
      <c r="AT341">
        <v>74.260000000000005</v>
      </c>
      <c r="AV341">
        <v>2003</v>
      </c>
      <c r="AW341">
        <v>4</v>
      </c>
      <c r="AX341">
        <v>1.1E-4</v>
      </c>
      <c r="AY341">
        <v>1.1E-4</v>
      </c>
      <c r="AZ341">
        <v>0.5</v>
      </c>
      <c r="BA341">
        <v>99693</v>
      </c>
      <c r="BB341">
        <v>11</v>
      </c>
      <c r="BC341">
        <v>99688</v>
      </c>
      <c r="BD341">
        <v>7842433</v>
      </c>
      <c r="BE341">
        <v>78.67</v>
      </c>
    </row>
    <row r="342" spans="37:57" x14ac:dyDescent="0.3">
      <c r="AK342">
        <v>2003</v>
      </c>
      <c r="AL342">
        <v>5</v>
      </c>
      <c r="AM342">
        <v>1.7000000000000001E-4</v>
      </c>
      <c r="AN342">
        <v>1.7000000000000001E-4</v>
      </c>
      <c r="AO342">
        <v>0.5</v>
      </c>
      <c r="AP342">
        <v>99537</v>
      </c>
      <c r="AQ342">
        <v>17</v>
      </c>
      <c r="AR342">
        <v>99529</v>
      </c>
      <c r="AS342">
        <v>7292383</v>
      </c>
      <c r="AT342">
        <v>73.260000000000005</v>
      </c>
      <c r="AV342">
        <v>2003</v>
      </c>
      <c r="AW342">
        <v>5</v>
      </c>
      <c r="AX342">
        <v>4.0000000000000003E-5</v>
      </c>
      <c r="AY342">
        <v>4.0000000000000003E-5</v>
      </c>
      <c r="AZ342">
        <v>0.5</v>
      </c>
      <c r="BA342">
        <v>99682</v>
      </c>
      <c r="BB342">
        <v>4</v>
      </c>
      <c r="BC342">
        <v>99680</v>
      </c>
      <c r="BD342">
        <v>7742745</v>
      </c>
      <c r="BE342">
        <v>77.67</v>
      </c>
    </row>
    <row r="343" spans="37:57" x14ac:dyDescent="0.3">
      <c r="AK343">
        <v>2003</v>
      </c>
      <c r="AL343">
        <v>6</v>
      </c>
      <c r="AM343">
        <v>1.2E-4</v>
      </c>
      <c r="AN343">
        <v>1.2E-4</v>
      </c>
      <c r="AO343">
        <v>0.5</v>
      </c>
      <c r="AP343">
        <v>99520</v>
      </c>
      <c r="AQ343">
        <v>12</v>
      </c>
      <c r="AR343">
        <v>99514</v>
      </c>
      <c r="AS343">
        <v>7192855</v>
      </c>
      <c r="AT343">
        <v>72.28</v>
      </c>
      <c r="AV343">
        <v>2003</v>
      </c>
      <c r="AW343">
        <v>6</v>
      </c>
      <c r="AX343">
        <v>1.1E-4</v>
      </c>
      <c r="AY343">
        <v>1.1E-4</v>
      </c>
      <c r="AZ343">
        <v>0.5</v>
      </c>
      <c r="BA343">
        <v>99678</v>
      </c>
      <c r="BB343">
        <v>11</v>
      </c>
      <c r="BC343">
        <v>99672</v>
      </c>
      <c r="BD343">
        <v>7643065</v>
      </c>
      <c r="BE343">
        <v>76.680000000000007</v>
      </c>
    </row>
    <row r="344" spans="37:57" x14ac:dyDescent="0.3">
      <c r="AK344">
        <v>2003</v>
      </c>
      <c r="AL344">
        <v>7</v>
      </c>
      <c r="AM344">
        <v>8.0000000000000007E-5</v>
      </c>
      <c r="AN344">
        <v>8.0000000000000007E-5</v>
      </c>
      <c r="AO344">
        <v>0.5</v>
      </c>
      <c r="AP344">
        <v>99508</v>
      </c>
      <c r="AQ344">
        <v>8</v>
      </c>
      <c r="AR344">
        <v>99504</v>
      </c>
      <c r="AS344">
        <v>7093341</v>
      </c>
      <c r="AT344">
        <v>71.28</v>
      </c>
      <c r="AV344">
        <v>2003</v>
      </c>
      <c r="AW344">
        <v>7</v>
      </c>
      <c r="AX344">
        <v>4.0000000000000003E-5</v>
      </c>
      <c r="AY344">
        <v>4.0000000000000003E-5</v>
      </c>
      <c r="AZ344">
        <v>0.5</v>
      </c>
      <c r="BA344">
        <v>99667</v>
      </c>
      <c r="BB344">
        <v>4</v>
      </c>
      <c r="BC344">
        <v>99665</v>
      </c>
      <c r="BD344">
        <v>7543393</v>
      </c>
      <c r="BE344">
        <v>75.69</v>
      </c>
    </row>
    <row r="345" spans="37:57" x14ac:dyDescent="0.3">
      <c r="AK345">
        <v>2003</v>
      </c>
      <c r="AL345">
        <v>8</v>
      </c>
      <c r="AM345">
        <v>5.0000000000000002E-5</v>
      </c>
      <c r="AN345">
        <v>5.0000000000000002E-5</v>
      </c>
      <c r="AO345">
        <v>0.5</v>
      </c>
      <c r="AP345">
        <v>99500</v>
      </c>
      <c r="AQ345">
        <v>5</v>
      </c>
      <c r="AR345">
        <v>99498</v>
      </c>
      <c r="AS345">
        <v>6993836</v>
      </c>
      <c r="AT345">
        <v>70.290000000000006</v>
      </c>
      <c r="AV345">
        <v>2003</v>
      </c>
      <c r="AW345">
        <v>8</v>
      </c>
      <c r="AX345">
        <v>6.9999999999999994E-5</v>
      </c>
      <c r="AY345">
        <v>6.9999999999999994E-5</v>
      </c>
      <c r="AZ345">
        <v>0.5</v>
      </c>
      <c r="BA345">
        <v>99663</v>
      </c>
      <c r="BB345">
        <v>7</v>
      </c>
      <c r="BC345">
        <v>99659</v>
      </c>
      <c r="BD345">
        <v>7443728</v>
      </c>
      <c r="BE345">
        <v>74.69</v>
      </c>
    </row>
    <row r="346" spans="37:57" x14ac:dyDescent="0.3">
      <c r="AK346">
        <v>2003</v>
      </c>
      <c r="AL346">
        <v>9</v>
      </c>
      <c r="AM346">
        <v>1.2E-4</v>
      </c>
      <c r="AN346">
        <v>1.2E-4</v>
      </c>
      <c r="AO346">
        <v>0.5</v>
      </c>
      <c r="AP346">
        <v>99495</v>
      </c>
      <c r="AQ346">
        <v>12</v>
      </c>
      <c r="AR346">
        <v>99489</v>
      </c>
      <c r="AS346">
        <v>6894339</v>
      </c>
      <c r="AT346">
        <v>69.290000000000006</v>
      </c>
      <c r="AV346">
        <v>2003</v>
      </c>
      <c r="AW346">
        <v>9</v>
      </c>
      <c r="AX346">
        <v>6.9999999999999994E-5</v>
      </c>
      <c r="AY346">
        <v>6.9999999999999994E-5</v>
      </c>
      <c r="AZ346">
        <v>0.5</v>
      </c>
      <c r="BA346">
        <v>99655</v>
      </c>
      <c r="BB346">
        <v>7</v>
      </c>
      <c r="BC346">
        <v>99652</v>
      </c>
      <c r="BD346">
        <v>7344069</v>
      </c>
      <c r="BE346">
        <v>73.69</v>
      </c>
    </row>
    <row r="347" spans="37:57" x14ac:dyDescent="0.3">
      <c r="AK347">
        <v>2003</v>
      </c>
      <c r="AL347">
        <v>10</v>
      </c>
      <c r="AM347">
        <v>8.0000000000000007E-5</v>
      </c>
      <c r="AN347">
        <v>8.0000000000000007E-5</v>
      </c>
      <c r="AO347">
        <v>0.5</v>
      </c>
      <c r="AP347">
        <v>99483</v>
      </c>
      <c r="AQ347">
        <v>8</v>
      </c>
      <c r="AR347">
        <v>99479</v>
      </c>
      <c r="AS347">
        <v>6794850</v>
      </c>
      <c r="AT347">
        <v>68.3</v>
      </c>
      <c r="AV347">
        <v>2003</v>
      </c>
      <c r="AW347">
        <v>10</v>
      </c>
      <c r="AX347">
        <v>3.0000000000000001E-5</v>
      </c>
      <c r="AY347">
        <v>3.0000000000000001E-5</v>
      </c>
      <c r="AZ347">
        <v>0.5</v>
      </c>
      <c r="BA347">
        <v>99648</v>
      </c>
      <c r="BB347">
        <v>3</v>
      </c>
      <c r="BC347">
        <v>99647</v>
      </c>
      <c r="BD347">
        <v>7244417</v>
      </c>
      <c r="BE347">
        <v>72.7</v>
      </c>
    </row>
    <row r="348" spans="37:57" x14ac:dyDescent="0.3">
      <c r="AK348">
        <v>2003</v>
      </c>
      <c r="AL348">
        <v>11</v>
      </c>
      <c r="AM348">
        <v>9.0000000000000006E-5</v>
      </c>
      <c r="AN348">
        <v>9.0000000000000006E-5</v>
      </c>
      <c r="AO348">
        <v>0.5</v>
      </c>
      <c r="AP348">
        <v>99475</v>
      </c>
      <c r="AQ348">
        <v>9</v>
      </c>
      <c r="AR348">
        <v>99471</v>
      </c>
      <c r="AS348">
        <v>6695371</v>
      </c>
      <c r="AT348">
        <v>67.31</v>
      </c>
      <c r="AV348">
        <v>2003</v>
      </c>
      <c r="AW348">
        <v>11</v>
      </c>
      <c r="AX348">
        <v>3.0000000000000001E-5</v>
      </c>
      <c r="AY348">
        <v>3.0000000000000001E-5</v>
      </c>
      <c r="AZ348">
        <v>0.5</v>
      </c>
      <c r="BA348">
        <v>99645</v>
      </c>
      <c r="BB348">
        <v>3</v>
      </c>
      <c r="BC348">
        <v>99643</v>
      </c>
      <c r="BD348">
        <v>7144771</v>
      </c>
      <c r="BE348">
        <v>71.7</v>
      </c>
    </row>
    <row r="349" spans="37:57" x14ac:dyDescent="0.3">
      <c r="AK349">
        <v>2003</v>
      </c>
      <c r="AL349">
        <v>12</v>
      </c>
      <c r="AM349">
        <v>1.2E-4</v>
      </c>
      <c r="AN349">
        <v>1.2E-4</v>
      </c>
      <c r="AO349">
        <v>0.5</v>
      </c>
      <c r="AP349">
        <v>99466</v>
      </c>
      <c r="AQ349">
        <v>12</v>
      </c>
      <c r="AR349">
        <v>99460</v>
      </c>
      <c r="AS349">
        <v>6595900</v>
      </c>
      <c r="AT349">
        <v>66.31</v>
      </c>
      <c r="AV349">
        <v>2003</v>
      </c>
      <c r="AW349">
        <v>12</v>
      </c>
      <c r="AX349">
        <v>8.0000000000000007E-5</v>
      </c>
      <c r="AY349">
        <v>8.0000000000000007E-5</v>
      </c>
      <c r="AZ349">
        <v>0.5</v>
      </c>
      <c r="BA349">
        <v>99642</v>
      </c>
      <c r="BB349">
        <v>8</v>
      </c>
      <c r="BC349">
        <v>99638</v>
      </c>
      <c r="BD349">
        <v>7045127</v>
      </c>
      <c r="BE349">
        <v>70.7</v>
      </c>
    </row>
    <row r="350" spans="37:57" x14ac:dyDescent="0.3">
      <c r="AK350">
        <v>2003</v>
      </c>
      <c r="AL350">
        <v>13</v>
      </c>
      <c r="AM350">
        <v>1.7000000000000001E-4</v>
      </c>
      <c r="AN350">
        <v>1.7000000000000001E-4</v>
      </c>
      <c r="AO350">
        <v>0.5</v>
      </c>
      <c r="AP350">
        <v>99454</v>
      </c>
      <c r="AQ350">
        <v>17</v>
      </c>
      <c r="AR350">
        <v>99446</v>
      </c>
      <c r="AS350">
        <v>6496440</v>
      </c>
      <c r="AT350">
        <v>65.319999999999993</v>
      </c>
      <c r="AV350">
        <v>2003</v>
      </c>
      <c r="AW350">
        <v>13</v>
      </c>
      <c r="AX350">
        <v>1.1E-4</v>
      </c>
      <c r="AY350">
        <v>1.1E-4</v>
      </c>
      <c r="AZ350">
        <v>0.5</v>
      </c>
      <c r="BA350">
        <v>99634</v>
      </c>
      <c r="BB350">
        <v>11</v>
      </c>
      <c r="BC350">
        <v>99628</v>
      </c>
      <c r="BD350">
        <v>6945489</v>
      </c>
      <c r="BE350">
        <v>69.709999999999994</v>
      </c>
    </row>
    <row r="351" spans="37:57" x14ac:dyDescent="0.3">
      <c r="AK351">
        <v>2003</v>
      </c>
      <c r="AL351">
        <v>14</v>
      </c>
      <c r="AM351">
        <v>1E-4</v>
      </c>
      <c r="AN351">
        <v>1E-4</v>
      </c>
      <c r="AO351">
        <v>0.5</v>
      </c>
      <c r="AP351">
        <v>99437</v>
      </c>
      <c r="AQ351">
        <v>10</v>
      </c>
      <c r="AR351">
        <v>99432</v>
      </c>
      <c r="AS351">
        <v>6396994</v>
      </c>
      <c r="AT351">
        <v>64.33</v>
      </c>
      <c r="AV351">
        <v>2003</v>
      </c>
      <c r="AW351">
        <v>14</v>
      </c>
      <c r="AX351">
        <v>2.0000000000000001E-4</v>
      </c>
      <c r="AY351">
        <v>2.0000000000000001E-4</v>
      </c>
      <c r="AZ351">
        <v>0.5</v>
      </c>
      <c r="BA351">
        <v>99622</v>
      </c>
      <c r="BB351">
        <v>20</v>
      </c>
      <c r="BC351">
        <v>99612</v>
      </c>
      <c r="BD351">
        <v>6845861</v>
      </c>
      <c r="BE351">
        <v>68.72</v>
      </c>
    </row>
    <row r="352" spans="37:57" x14ac:dyDescent="0.3">
      <c r="AK352">
        <v>2003</v>
      </c>
      <c r="AL352">
        <v>15</v>
      </c>
      <c r="AM352">
        <v>1.7000000000000001E-4</v>
      </c>
      <c r="AN352">
        <v>1.7000000000000001E-4</v>
      </c>
      <c r="AO352">
        <v>0.5</v>
      </c>
      <c r="AP352">
        <v>99427</v>
      </c>
      <c r="AQ352">
        <v>17</v>
      </c>
      <c r="AR352">
        <v>99419</v>
      </c>
      <c r="AS352">
        <v>6297562</v>
      </c>
      <c r="AT352">
        <v>63.34</v>
      </c>
      <c r="AV352">
        <v>2003</v>
      </c>
      <c r="AW352">
        <v>15</v>
      </c>
      <c r="AX352">
        <v>2.7999999999999998E-4</v>
      </c>
      <c r="AY352">
        <v>2.7999999999999998E-4</v>
      </c>
      <c r="AZ352">
        <v>0.5</v>
      </c>
      <c r="BA352">
        <v>99602</v>
      </c>
      <c r="BB352">
        <v>28</v>
      </c>
      <c r="BC352">
        <v>99588</v>
      </c>
      <c r="BD352">
        <v>6746249</v>
      </c>
      <c r="BE352">
        <v>67.73</v>
      </c>
    </row>
    <row r="353" spans="37:57" x14ac:dyDescent="0.3">
      <c r="AK353">
        <v>2003</v>
      </c>
      <c r="AL353">
        <v>16</v>
      </c>
      <c r="AM353">
        <v>2.9999999999999997E-4</v>
      </c>
      <c r="AN353">
        <v>2.9999999999999997E-4</v>
      </c>
      <c r="AO353">
        <v>0.5</v>
      </c>
      <c r="AP353">
        <v>99411</v>
      </c>
      <c r="AQ353">
        <v>30</v>
      </c>
      <c r="AR353">
        <v>99396</v>
      </c>
      <c r="AS353">
        <v>6198143</v>
      </c>
      <c r="AT353">
        <v>62.35</v>
      </c>
      <c r="AV353">
        <v>2003</v>
      </c>
      <c r="AW353">
        <v>16</v>
      </c>
      <c r="AX353">
        <v>4.2000000000000002E-4</v>
      </c>
      <c r="AY353">
        <v>4.2000000000000002E-4</v>
      </c>
      <c r="AZ353">
        <v>0.5</v>
      </c>
      <c r="BA353">
        <v>99574</v>
      </c>
      <c r="BB353">
        <v>42</v>
      </c>
      <c r="BC353">
        <v>99553</v>
      </c>
      <c r="BD353">
        <v>6646661</v>
      </c>
      <c r="BE353">
        <v>66.75</v>
      </c>
    </row>
    <row r="354" spans="37:57" x14ac:dyDescent="0.3">
      <c r="AK354">
        <v>2003</v>
      </c>
      <c r="AL354">
        <v>17</v>
      </c>
      <c r="AM354">
        <v>2.9999999999999997E-4</v>
      </c>
      <c r="AN354">
        <v>2.9999999999999997E-4</v>
      </c>
      <c r="AO354">
        <v>0.5</v>
      </c>
      <c r="AP354">
        <v>99381</v>
      </c>
      <c r="AQ354">
        <v>30</v>
      </c>
      <c r="AR354">
        <v>99366</v>
      </c>
      <c r="AS354">
        <v>6098747</v>
      </c>
      <c r="AT354">
        <v>61.37</v>
      </c>
      <c r="AV354">
        <v>2003</v>
      </c>
      <c r="AW354">
        <v>17</v>
      </c>
      <c r="AX354">
        <v>2.1000000000000001E-4</v>
      </c>
      <c r="AY354">
        <v>2.1000000000000001E-4</v>
      </c>
      <c r="AZ354">
        <v>0.5</v>
      </c>
      <c r="BA354">
        <v>99531</v>
      </c>
      <c r="BB354">
        <v>21</v>
      </c>
      <c r="BC354">
        <v>99521</v>
      </c>
      <c r="BD354">
        <v>6547109</v>
      </c>
      <c r="BE354">
        <v>65.78</v>
      </c>
    </row>
    <row r="355" spans="37:57" x14ac:dyDescent="0.3">
      <c r="AK355">
        <v>2003</v>
      </c>
      <c r="AL355">
        <v>18</v>
      </c>
      <c r="AM355">
        <v>4.8000000000000001E-4</v>
      </c>
      <c r="AN355">
        <v>4.8000000000000001E-4</v>
      </c>
      <c r="AO355">
        <v>0.5</v>
      </c>
      <c r="AP355">
        <v>99351</v>
      </c>
      <c r="AQ355">
        <v>48</v>
      </c>
      <c r="AR355">
        <v>99327</v>
      </c>
      <c r="AS355">
        <v>5999381</v>
      </c>
      <c r="AT355">
        <v>60.39</v>
      </c>
      <c r="AV355">
        <v>2003</v>
      </c>
      <c r="AW355">
        <v>18</v>
      </c>
      <c r="AX355">
        <v>2.5000000000000001E-4</v>
      </c>
      <c r="AY355">
        <v>2.5000000000000001E-4</v>
      </c>
      <c r="AZ355">
        <v>0.5</v>
      </c>
      <c r="BA355">
        <v>99511</v>
      </c>
      <c r="BB355">
        <v>25</v>
      </c>
      <c r="BC355">
        <v>99498</v>
      </c>
      <c r="BD355">
        <v>6447588</v>
      </c>
      <c r="BE355">
        <v>64.790000000000006</v>
      </c>
    </row>
    <row r="356" spans="37:57" x14ac:dyDescent="0.3">
      <c r="AK356">
        <v>2003</v>
      </c>
      <c r="AL356">
        <v>19</v>
      </c>
      <c r="AM356">
        <v>7.1000000000000002E-4</v>
      </c>
      <c r="AN356">
        <v>7.1000000000000002E-4</v>
      </c>
      <c r="AO356">
        <v>0.5</v>
      </c>
      <c r="AP356">
        <v>99303</v>
      </c>
      <c r="AQ356">
        <v>70</v>
      </c>
      <c r="AR356">
        <v>99268</v>
      </c>
      <c r="AS356">
        <v>5900054</v>
      </c>
      <c r="AT356">
        <v>59.41</v>
      </c>
      <c r="AV356">
        <v>2003</v>
      </c>
      <c r="AW356">
        <v>19</v>
      </c>
      <c r="AX356">
        <v>2.9999999999999997E-4</v>
      </c>
      <c r="AY356">
        <v>2.9999999999999997E-4</v>
      </c>
      <c r="AZ356">
        <v>0.5</v>
      </c>
      <c r="BA356">
        <v>99485</v>
      </c>
      <c r="BB356">
        <v>30</v>
      </c>
      <c r="BC356">
        <v>99470</v>
      </c>
      <c r="BD356">
        <v>6348090</v>
      </c>
      <c r="BE356">
        <v>63.81</v>
      </c>
    </row>
    <row r="357" spans="37:57" x14ac:dyDescent="0.3">
      <c r="AK357">
        <v>2003</v>
      </c>
      <c r="AL357">
        <v>20</v>
      </c>
      <c r="AM357">
        <v>7.2999999999999996E-4</v>
      </c>
      <c r="AN357">
        <v>7.2999999999999996E-4</v>
      </c>
      <c r="AO357">
        <v>0.5</v>
      </c>
      <c r="AP357">
        <v>99233</v>
      </c>
      <c r="AQ357">
        <v>73</v>
      </c>
      <c r="AR357">
        <v>99197</v>
      </c>
      <c r="AS357">
        <v>5800785</v>
      </c>
      <c r="AT357">
        <v>58.46</v>
      </c>
      <c r="AV357">
        <v>2003</v>
      </c>
      <c r="AW357">
        <v>20</v>
      </c>
      <c r="AX357">
        <v>2.0000000000000001E-4</v>
      </c>
      <c r="AY357">
        <v>2.0000000000000001E-4</v>
      </c>
      <c r="AZ357">
        <v>0.5</v>
      </c>
      <c r="BA357">
        <v>99455</v>
      </c>
      <c r="BB357">
        <v>20</v>
      </c>
      <c r="BC357">
        <v>99445</v>
      </c>
      <c r="BD357">
        <v>6248620</v>
      </c>
      <c r="BE357">
        <v>62.83</v>
      </c>
    </row>
    <row r="358" spans="37:57" x14ac:dyDescent="0.3">
      <c r="AK358">
        <v>2003</v>
      </c>
      <c r="AL358">
        <v>21</v>
      </c>
      <c r="AM358">
        <v>6.4999999999999997E-4</v>
      </c>
      <c r="AN358">
        <v>6.4999999999999997E-4</v>
      </c>
      <c r="AO358">
        <v>0.5</v>
      </c>
      <c r="AP358">
        <v>99161</v>
      </c>
      <c r="AQ358">
        <v>65</v>
      </c>
      <c r="AR358">
        <v>99128</v>
      </c>
      <c r="AS358">
        <v>5701589</v>
      </c>
      <c r="AT358">
        <v>57.5</v>
      </c>
      <c r="AV358">
        <v>2003</v>
      </c>
      <c r="AW358">
        <v>21</v>
      </c>
      <c r="AX358">
        <v>2.5999999999999998E-4</v>
      </c>
      <c r="AY358">
        <v>2.5999999999999998E-4</v>
      </c>
      <c r="AZ358">
        <v>0.5</v>
      </c>
      <c r="BA358">
        <v>99435</v>
      </c>
      <c r="BB358">
        <v>26</v>
      </c>
      <c r="BC358">
        <v>99422</v>
      </c>
      <c r="BD358">
        <v>6149174</v>
      </c>
      <c r="BE358">
        <v>61.84</v>
      </c>
    </row>
    <row r="359" spans="37:57" x14ac:dyDescent="0.3">
      <c r="AK359">
        <v>2003</v>
      </c>
      <c r="AL359">
        <v>22</v>
      </c>
      <c r="AM359">
        <v>6.8000000000000005E-4</v>
      </c>
      <c r="AN359">
        <v>6.8000000000000005E-4</v>
      </c>
      <c r="AO359">
        <v>0.5</v>
      </c>
      <c r="AP359">
        <v>99096</v>
      </c>
      <c r="AQ359">
        <v>67</v>
      </c>
      <c r="AR359">
        <v>99063</v>
      </c>
      <c r="AS359">
        <v>5602460</v>
      </c>
      <c r="AT359">
        <v>56.54</v>
      </c>
      <c r="AV359">
        <v>2003</v>
      </c>
      <c r="AW359">
        <v>22</v>
      </c>
      <c r="AX359">
        <v>2.9E-4</v>
      </c>
      <c r="AY359">
        <v>2.9E-4</v>
      </c>
      <c r="AZ359">
        <v>0.5</v>
      </c>
      <c r="BA359">
        <v>99409</v>
      </c>
      <c r="BB359">
        <v>29</v>
      </c>
      <c r="BC359">
        <v>99395</v>
      </c>
      <c r="BD359">
        <v>6049752</v>
      </c>
      <c r="BE359">
        <v>60.86</v>
      </c>
    </row>
    <row r="360" spans="37:57" x14ac:dyDescent="0.3">
      <c r="AK360">
        <v>2003</v>
      </c>
      <c r="AL360">
        <v>23</v>
      </c>
      <c r="AM360">
        <v>7.1000000000000002E-4</v>
      </c>
      <c r="AN360">
        <v>7.1000000000000002E-4</v>
      </c>
      <c r="AO360">
        <v>0.5</v>
      </c>
      <c r="AP360">
        <v>99029</v>
      </c>
      <c r="AQ360">
        <v>70</v>
      </c>
      <c r="AR360">
        <v>98994</v>
      </c>
      <c r="AS360">
        <v>5503398</v>
      </c>
      <c r="AT360">
        <v>55.57</v>
      </c>
      <c r="AV360">
        <v>2003</v>
      </c>
      <c r="AW360">
        <v>23</v>
      </c>
      <c r="AX360">
        <v>2.7E-4</v>
      </c>
      <c r="AY360">
        <v>2.7E-4</v>
      </c>
      <c r="AZ360">
        <v>0.5</v>
      </c>
      <c r="BA360">
        <v>99380</v>
      </c>
      <c r="BB360">
        <v>27</v>
      </c>
      <c r="BC360">
        <v>99367</v>
      </c>
      <c r="BD360">
        <v>5950357</v>
      </c>
      <c r="BE360">
        <v>59.87</v>
      </c>
    </row>
    <row r="361" spans="37:57" x14ac:dyDescent="0.3">
      <c r="AK361">
        <v>2003</v>
      </c>
      <c r="AL361">
        <v>24</v>
      </c>
      <c r="AM361">
        <v>7.6000000000000004E-4</v>
      </c>
      <c r="AN361">
        <v>7.6000000000000004E-4</v>
      </c>
      <c r="AO361">
        <v>0.5</v>
      </c>
      <c r="AP361">
        <v>98959</v>
      </c>
      <c r="AQ361">
        <v>75</v>
      </c>
      <c r="AR361">
        <v>98922</v>
      </c>
      <c r="AS361">
        <v>5404403</v>
      </c>
      <c r="AT361">
        <v>54.61</v>
      </c>
      <c r="AV361">
        <v>2003</v>
      </c>
      <c r="AW361">
        <v>24</v>
      </c>
      <c r="AX361">
        <v>1.8000000000000001E-4</v>
      </c>
      <c r="AY361">
        <v>1.8000000000000001E-4</v>
      </c>
      <c r="AZ361">
        <v>0.5</v>
      </c>
      <c r="BA361">
        <v>99354</v>
      </c>
      <c r="BB361">
        <v>17</v>
      </c>
      <c r="BC361">
        <v>99345</v>
      </c>
      <c r="BD361">
        <v>5850990</v>
      </c>
      <c r="BE361">
        <v>58.89</v>
      </c>
    </row>
    <row r="362" spans="37:57" x14ac:dyDescent="0.3">
      <c r="AK362">
        <v>2003</v>
      </c>
      <c r="AL362">
        <v>25</v>
      </c>
      <c r="AM362">
        <v>8.3000000000000001E-4</v>
      </c>
      <c r="AN362">
        <v>8.3000000000000001E-4</v>
      </c>
      <c r="AO362">
        <v>0.5</v>
      </c>
      <c r="AP362">
        <v>98884</v>
      </c>
      <c r="AQ362">
        <v>82</v>
      </c>
      <c r="AR362">
        <v>98844</v>
      </c>
      <c r="AS362">
        <v>5305482</v>
      </c>
      <c r="AT362">
        <v>53.65</v>
      </c>
      <c r="AV362">
        <v>2003</v>
      </c>
      <c r="AW362">
        <v>25</v>
      </c>
      <c r="AX362">
        <v>2.5000000000000001E-4</v>
      </c>
      <c r="AY362">
        <v>2.5000000000000001E-4</v>
      </c>
      <c r="AZ362">
        <v>0.5</v>
      </c>
      <c r="BA362">
        <v>99336</v>
      </c>
      <c r="BB362">
        <v>25</v>
      </c>
      <c r="BC362">
        <v>99324</v>
      </c>
      <c r="BD362">
        <v>5751645</v>
      </c>
      <c r="BE362">
        <v>57.9</v>
      </c>
    </row>
    <row r="363" spans="37:57" x14ac:dyDescent="0.3">
      <c r="AK363">
        <v>2003</v>
      </c>
      <c r="AL363">
        <v>26</v>
      </c>
      <c r="AM363">
        <v>4.6000000000000001E-4</v>
      </c>
      <c r="AN363">
        <v>4.6000000000000001E-4</v>
      </c>
      <c r="AO363">
        <v>0.5</v>
      </c>
      <c r="AP363">
        <v>98803</v>
      </c>
      <c r="AQ363">
        <v>45</v>
      </c>
      <c r="AR363">
        <v>98780</v>
      </c>
      <c r="AS363">
        <v>5206638</v>
      </c>
      <c r="AT363">
        <v>52.7</v>
      </c>
      <c r="AV363">
        <v>2003</v>
      </c>
      <c r="AW363">
        <v>26</v>
      </c>
      <c r="AX363">
        <v>2.7999999999999998E-4</v>
      </c>
      <c r="AY363">
        <v>2.7999999999999998E-4</v>
      </c>
      <c r="AZ363">
        <v>0.5</v>
      </c>
      <c r="BA363">
        <v>99311</v>
      </c>
      <c r="BB363">
        <v>28</v>
      </c>
      <c r="BC363">
        <v>99297</v>
      </c>
      <c r="BD363">
        <v>5652322</v>
      </c>
      <c r="BE363">
        <v>56.92</v>
      </c>
    </row>
    <row r="364" spans="37:57" x14ac:dyDescent="0.3">
      <c r="AK364">
        <v>2003</v>
      </c>
      <c r="AL364">
        <v>27</v>
      </c>
      <c r="AM364">
        <v>5.8E-4</v>
      </c>
      <c r="AN364">
        <v>5.8E-4</v>
      </c>
      <c r="AO364">
        <v>0.5</v>
      </c>
      <c r="AP364">
        <v>98758</v>
      </c>
      <c r="AQ364">
        <v>57</v>
      </c>
      <c r="AR364">
        <v>98729</v>
      </c>
      <c r="AS364">
        <v>5107858</v>
      </c>
      <c r="AT364">
        <v>51.72</v>
      </c>
      <c r="AV364">
        <v>2003</v>
      </c>
      <c r="AW364">
        <v>27</v>
      </c>
      <c r="AX364">
        <v>2.9E-4</v>
      </c>
      <c r="AY364">
        <v>2.9E-4</v>
      </c>
      <c r="AZ364">
        <v>0.5</v>
      </c>
      <c r="BA364">
        <v>99283</v>
      </c>
      <c r="BB364">
        <v>29</v>
      </c>
      <c r="BC364">
        <v>99268</v>
      </c>
      <c r="BD364">
        <v>5553025</v>
      </c>
      <c r="BE364">
        <v>55.93</v>
      </c>
    </row>
    <row r="365" spans="37:57" x14ac:dyDescent="0.3">
      <c r="AK365">
        <v>2003</v>
      </c>
      <c r="AL365">
        <v>28</v>
      </c>
      <c r="AM365">
        <v>6.3000000000000003E-4</v>
      </c>
      <c r="AN365">
        <v>6.3000000000000003E-4</v>
      </c>
      <c r="AO365">
        <v>0.5</v>
      </c>
      <c r="AP365">
        <v>98700</v>
      </c>
      <c r="AQ365">
        <v>63</v>
      </c>
      <c r="AR365">
        <v>98669</v>
      </c>
      <c r="AS365">
        <v>5009129</v>
      </c>
      <c r="AT365">
        <v>50.75</v>
      </c>
      <c r="AV365">
        <v>2003</v>
      </c>
      <c r="AW365">
        <v>28</v>
      </c>
      <c r="AX365">
        <v>4.8000000000000001E-4</v>
      </c>
      <c r="AY365">
        <v>4.8000000000000001E-4</v>
      </c>
      <c r="AZ365">
        <v>0.5</v>
      </c>
      <c r="BA365">
        <v>99254</v>
      </c>
      <c r="BB365">
        <v>48</v>
      </c>
      <c r="BC365">
        <v>99230</v>
      </c>
      <c r="BD365">
        <v>5453757</v>
      </c>
      <c r="BE365">
        <v>54.95</v>
      </c>
    </row>
    <row r="366" spans="37:57" x14ac:dyDescent="0.3">
      <c r="AK366">
        <v>2003</v>
      </c>
      <c r="AL366">
        <v>29</v>
      </c>
      <c r="AM366">
        <v>6.4999999999999997E-4</v>
      </c>
      <c r="AN366">
        <v>6.4999999999999997E-4</v>
      </c>
      <c r="AO366">
        <v>0.5</v>
      </c>
      <c r="AP366">
        <v>98638</v>
      </c>
      <c r="AQ366">
        <v>64</v>
      </c>
      <c r="AR366">
        <v>98606</v>
      </c>
      <c r="AS366">
        <v>4910460</v>
      </c>
      <c r="AT366">
        <v>49.78</v>
      </c>
      <c r="AV366">
        <v>2003</v>
      </c>
      <c r="AW366">
        <v>29</v>
      </c>
      <c r="AX366">
        <v>2.5000000000000001E-4</v>
      </c>
      <c r="AY366">
        <v>2.5000000000000001E-4</v>
      </c>
      <c r="AZ366">
        <v>0.5</v>
      </c>
      <c r="BA366">
        <v>99206</v>
      </c>
      <c r="BB366">
        <v>25</v>
      </c>
      <c r="BC366">
        <v>99193</v>
      </c>
      <c r="BD366">
        <v>5354527</v>
      </c>
      <c r="BE366">
        <v>53.97</v>
      </c>
    </row>
    <row r="367" spans="37:57" x14ac:dyDescent="0.3">
      <c r="AK367">
        <v>2003</v>
      </c>
      <c r="AL367">
        <v>30</v>
      </c>
      <c r="AM367">
        <v>5.6999999999999998E-4</v>
      </c>
      <c r="AN367">
        <v>5.6999999999999998E-4</v>
      </c>
      <c r="AO367">
        <v>0.5</v>
      </c>
      <c r="AP367">
        <v>98574</v>
      </c>
      <c r="AQ367">
        <v>56</v>
      </c>
      <c r="AR367">
        <v>98546</v>
      </c>
      <c r="AS367">
        <v>4811854</v>
      </c>
      <c r="AT367">
        <v>48.81</v>
      </c>
      <c r="AV367">
        <v>2003</v>
      </c>
      <c r="AW367">
        <v>30</v>
      </c>
      <c r="AX367">
        <v>3.3E-4</v>
      </c>
      <c r="AY367">
        <v>3.3E-4</v>
      </c>
      <c r="AZ367">
        <v>0.5</v>
      </c>
      <c r="BA367">
        <v>99181</v>
      </c>
      <c r="BB367">
        <v>33</v>
      </c>
      <c r="BC367">
        <v>99164</v>
      </c>
      <c r="BD367">
        <v>5255334</v>
      </c>
      <c r="BE367">
        <v>52.99</v>
      </c>
    </row>
    <row r="368" spans="37:57" x14ac:dyDescent="0.3">
      <c r="AK368">
        <v>2003</v>
      </c>
      <c r="AL368">
        <v>31</v>
      </c>
      <c r="AM368">
        <v>4.4999999999999999E-4</v>
      </c>
      <c r="AN368">
        <v>4.4999999999999999E-4</v>
      </c>
      <c r="AO368">
        <v>0.5</v>
      </c>
      <c r="AP368">
        <v>98518</v>
      </c>
      <c r="AQ368">
        <v>44</v>
      </c>
      <c r="AR368">
        <v>98496</v>
      </c>
      <c r="AS368">
        <v>4713308</v>
      </c>
      <c r="AT368">
        <v>47.84</v>
      </c>
      <c r="AV368">
        <v>2003</v>
      </c>
      <c r="AW368">
        <v>31</v>
      </c>
      <c r="AX368">
        <v>3.5E-4</v>
      </c>
      <c r="AY368">
        <v>3.5E-4</v>
      </c>
      <c r="AZ368">
        <v>0.5</v>
      </c>
      <c r="BA368">
        <v>99148</v>
      </c>
      <c r="BB368">
        <v>34</v>
      </c>
      <c r="BC368">
        <v>99130</v>
      </c>
      <c r="BD368">
        <v>5156169</v>
      </c>
      <c r="BE368">
        <v>52.01</v>
      </c>
    </row>
    <row r="369" spans="37:57" x14ac:dyDescent="0.3">
      <c r="AK369">
        <v>2003</v>
      </c>
      <c r="AL369">
        <v>32</v>
      </c>
      <c r="AM369">
        <v>5.1999999999999995E-4</v>
      </c>
      <c r="AN369">
        <v>5.1000000000000004E-4</v>
      </c>
      <c r="AO369">
        <v>0.5</v>
      </c>
      <c r="AP369">
        <v>98474</v>
      </c>
      <c r="AQ369">
        <v>51</v>
      </c>
      <c r="AR369">
        <v>98448</v>
      </c>
      <c r="AS369">
        <v>4614812</v>
      </c>
      <c r="AT369">
        <v>46.86</v>
      </c>
      <c r="AV369">
        <v>2003</v>
      </c>
      <c r="AW369">
        <v>32</v>
      </c>
      <c r="AX369">
        <v>4.2000000000000002E-4</v>
      </c>
      <c r="AY369">
        <v>4.2000000000000002E-4</v>
      </c>
      <c r="AZ369">
        <v>0.5</v>
      </c>
      <c r="BA369">
        <v>99113</v>
      </c>
      <c r="BB369">
        <v>41</v>
      </c>
      <c r="BC369">
        <v>99093</v>
      </c>
      <c r="BD369">
        <v>5057039</v>
      </c>
      <c r="BE369">
        <v>51.02</v>
      </c>
    </row>
    <row r="370" spans="37:57" x14ac:dyDescent="0.3">
      <c r="AK370">
        <v>2003</v>
      </c>
      <c r="AL370">
        <v>33</v>
      </c>
      <c r="AM370">
        <v>6.7000000000000002E-4</v>
      </c>
      <c r="AN370">
        <v>6.7000000000000002E-4</v>
      </c>
      <c r="AO370">
        <v>0.5</v>
      </c>
      <c r="AP370">
        <v>98423</v>
      </c>
      <c r="AQ370">
        <v>66</v>
      </c>
      <c r="AR370">
        <v>98390</v>
      </c>
      <c r="AS370">
        <v>4516364</v>
      </c>
      <c r="AT370">
        <v>45.89</v>
      </c>
      <c r="AV370">
        <v>2003</v>
      </c>
      <c r="AW370">
        <v>33</v>
      </c>
      <c r="AX370">
        <v>4.6999999999999999E-4</v>
      </c>
      <c r="AY370">
        <v>4.6999999999999999E-4</v>
      </c>
      <c r="AZ370">
        <v>0.5</v>
      </c>
      <c r="BA370">
        <v>99072</v>
      </c>
      <c r="BB370">
        <v>47</v>
      </c>
      <c r="BC370">
        <v>99049</v>
      </c>
      <c r="BD370">
        <v>4957947</v>
      </c>
      <c r="BE370">
        <v>50.04</v>
      </c>
    </row>
    <row r="371" spans="37:57" x14ac:dyDescent="0.3">
      <c r="AK371">
        <v>2003</v>
      </c>
      <c r="AL371">
        <v>34</v>
      </c>
      <c r="AM371">
        <v>8.9999999999999998E-4</v>
      </c>
      <c r="AN371">
        <v>8.8999999999999995E-4</v>
      </c>
      <c r="AO371">
        <v>0.5</v>
      </c>
      <c r="AP371">
        <v>98357</v>
      </c>
      <c r="AQ371">
        <v>88</v>
      </c>
      <c r="AR371">
        <v>98313</v>
      </c>
      <c r="AS371">
        <v>4417974</v>
      </c>
      <c r="AT371">
        <v>44.92</v>
      </c>
      <c r="AV371">
        <v>2003</v>
      </c>
      <c r="AW371">
        <v>34</v>
      </c>
      <c r="AX371">
        <v>3.5E-4</v>
      </c>
      <c r="AY371">
        <v>3.5E-4</v>
      </c>
      <c r="AZ371">
        <v>0.5</v>
      </c>
      <c r="BA371">
        <v>99025</v>
      </c>
      <c r="BB371">
        <v>34</v>
      </c>
      <c r="BC371">
        <v>99008</v>
      </c>
      <c r="BD371">
        <v>4858898</v>
      </c>
      <c r="BE371">
        <v>49.07</v>
      </c>
    </row>
    <row r="372" spans="37:57" x14ac:dyDescent="0.3">
      <c r="AK372">
        <v>2003</v>
      </c>
      <c r="AL372">
        <v>35</v>
      </c>
      <c r="AM372">
        <v>8.8000000000000003E-4</v>
      </c>
      <c r="AN372">
        <v>8.8000000000000003E-4</v>
      </c>
      <c r="AO372">
        <v>0.5</v>
      </c>
      <c r="AP372">
        <v>98269</v>
      </c>
      <c r="AQ372">
        <v>86</v>
      </c>
      <c r="AR372">
        <v>98226</v>
      </c>
      <c r="AS372">
        <v>4319661</v>
      </c>
      <c r="AT372">
        <v>43.96</v>
      </c>
      <c r="AV372">
        <v>2003</v>
      </c>
      <c r="AW372">
        <v>35</v>
      </c>
      <c r="AX372">
        <v>3.6000000000000002E-4</v>
      </c>
      <c r="AY372">
        <v>3.6000000000000002E-4</v>
      </c>
      <c r="AZ372">
        <v>0.5</v>
      </c>
      <c r="BA372">
        <v>98991</v>
      </c>
      <c r="BB372">
        <v>36</v>
      </c>
      <c r="BC372">
        <v>98973</v>
      </c>
      <c r="BD372">
        <v>4759890</v>
      </c>
      <c r="BE372">
        <v>48.08</v>
      </c>
    </row>
    <row r="373" spans="37:57" x14ac:dyDescent="0.3">
      <c r="AK373">
        <v>2003</v>
      </c>
      <c r="AL373">
        <v>36</v>
      </c>
      <c r="AM373">
        <v>6.7000000000000002E-4</v>
      </c>
      <c r="AN373">
        <v>6.7000000000000002E-4</v>
      </c>
      <c r="AO373">
        <v>0.5</v>
      </c>
      <c r="AP373">
        <v>98183</v>
      </c>
      <c r="AQ373">
        <v>66</v>
      </c>
      <c r="AR373">
        <v>98150</v>
      </c>
      <c r="AS373">
        <v>4221435</v>
      </c>
      <c r="AT373">
        <v>43</v>
      </c>
      <c r="AV373">
        <v>2003</v>
      </c>
      <c r="AW373">
        <v>36</v>
      </c>
      <c r="AX373">
        <v>4.6999999999999999E-4</v>
      </c>
      <c r="AY373">
        <v>4.6999999999999999E-4</v>
      </c>
      <c r="AZ373">
        <v>0.5</v>
      </c>
      <c r="BA373">
        <v>98955</v>
      </c>
      <c r="BB373">
        <v>47</v>
      </c>
      <c r="BC373">
        <v>98931</v>
      </c>
      <c r="BD373">
        <v>4660918</v>
      </c>
      <c r="BE373">
        <v>47.1</v>
      </c>
    </row>
    <row r="374" spans="37:57" x14ac:dyDescent="0.3">
      <c r="AK374">
        <v>2003</v>
      </c>
      <c r="AL374">
        <v>37</v>
      </c>
      <c r="AM374">
        <v>9.3999999999999997E-4</v>
      </c>
      <c r="AN374">
        <v>9.3999999999999997E-4</v>
      </c>
      <c r="AO374">
        <v>0.5</v>
      </c>
      <c r="AP374">
        <v>98117</v>
      </c>
      <c r="AQ374">
        <v>92</v>
      </c>
      <c r="AR374">
        <v>98071</v>
      </c>
      <c r="AS374">
        <v>4123284</v>
      </c>
      <c r="AT374">
        <v>42.02</v>
      </c>
      <c r="AV374">
        <v>2003</v>
      </c>
      <c r="AW374">
        <v>37</v>
      </c>
      <c r="AX374">
        <v>5.1999999999999995E-4</v>
      </c>
      <c r="AY374">
        <v>5.1999999999999995E-4</v>
      </c>
      <c r="AZ374">
        <v>0.5</v>
      </c>
      <c r="BA374">
        <v>98908</v>
      </c>
      <c r="BB374">
        <v>51</v>
      </c>
      <c r="BC374">
        <v>98882</v>
      </c>
      <c r="BD374">
        <v>4561986</v>
      </c>
      <c r="BE374">
        <v>46.12</v>
      </c>
    </row>
    <row r="375" spans="37:57" x14ac:dyDescent="0.3">
      <c r="AK375">
        <v>2003</v>
      </c>
      <c r="AL375">
        <v>38</v>
      </c>
      <c r="AM375">
        <v>1.07E-3</v>
      </c>
      <c r="AN375">
        <v>1.07E-3</v>
      </c>
      <c r="AO375">
        <v>0.5</v>
      </c>
      <c r="AP375">
        <v>98025</v>
      </c>
      <c r="AQ375">
        <v>104</v>
      </c>
      <c r="AR375">
        <v>97973</v>
      </c>
      <c r="AS375">
        <v>4025213</v>
      </c>
      <c r="AT375">
        <v>41.06</v>
      </c>
      <c r="AV375">
        <v>2003</v>
      </c>
      <c r="AW375">
        <v>38</v>
      </c>
      <c r="AX375">
        <v>7.1000000000000002E-4</v>
      </c>
      <c r="AY375">
        <v>7.1000000000000002E-4</v>
      </c>
      <c r="AZ375">
        <v>0.5</v>
      </c>
      <c r="BA375">
        <v>98857</v>
      </c>
      <c r="BB375">
        <v>70</v>
      </c>
      <c r="BC375">
        <v>98822</v>
      </c>
      <c r="BD375">
        <v>4463104</v>
      </c>
      <c r="BE375">
        <v>45.15</v>
      </c>
    </row>
    <row r="376" spans="37:57" x14ac:dyDescent="0.3">
      <c r="AK376">
        <v>2003</v>
      </c>
      <c r="AL376">
        <v>39</v>
      </c>
      <c r="AM376">
        <v>1.1900000000000001E-3</v>
      </c>
      <c r="AN376">
        <v>1.1900000000000001E-3</v>
      </c>
      <c r="AO376">
        <v>0.5</v>
      </c>
      <c r="AP376">
        <v>97921</v>
      </c>
      <c r="AQ376">
        <v>117</v>
      </c>
      <c r="AR376">
        <v>97863</v>
      </c>
      <c r="AS376">
        <v>3927240</v>
      </c>
      <c r="AT376">
        <v>40.11</v>
      </c>
      <c r="AV376">
        <v>2003</v>
      </c>
      <c r="AW376">
        <v>39</v>
      </c>
      <c r="AX376">
        <v>5.5999999999999995E-4</v>
      </c>
      <c r="AY376">
        <v>5.5999999999999995E-4</v>
      </c>
      <c r="AZ376">
        <v>0.5</v>
      </c>
      <c r="BA376">
        <v>98787</v>
      </c>
      <c r="BB376">
        <v>56</v>
      </c>
      <c r="BC376">
        <v>98759</v>
      </c>
      <c r="BD376">
        <v>4364283</v>
      </c>
      <c r="BE376">
        <v>44.18</v>
      </c>
    </row>
    <row r="377" spans="37:57" x14ac:dyDescent="0.3">
      <c r="AK377">
        <v>2003</v>
      </c>
      <c r="AL377">
        <v>40</v>
      </c>
      <c r="AM377">
        <v>1.2600000000000001E-3</v>
      </c>
      <c r="AN377">
        <v>1.2600000000000001E-3</v>
      </c>
      <c r="AO377">
        <v>0.5</v>
      </c>
      <c r="AP377">
        <v>97804</v>
      </c>
      <c r="AQ377">
        <v>124</v>
      </c>
      <c r="AR377">
        <v>97743</v>
      </c>
      <c r="AS377">
        <v>3829377</v>
      </c>
      <c r="AT377">
        <v>39.15</v>
      </c>
      <c r="AV377">
        <v>2003</v>
      </c>
      <c r="AW377">
        <v>40</v>
      </c>
      <c r="AX377">
        <v>5.9999999999999995E-4</v>
      </c>
      <c r="AY377">
        <v>5.9999999999999995E-4</v>
      </c>
      <c r="AZ377">
        <v>0.5</v>
      </c>
      <c r="BA377">
        <v>98731</v>
      </c>
      <c r="BB377">
        <v>59</v>
      </c>
      <c r="BC377">
        <v>98701</v>
      </c>
      <c r="BD377">
        <v>4265524</v>
      </c>
      <c r="BE377">
        <v>43.2</v>
      </c>
    </row>
    <row r="378" spans="37:57" x14ac:dyDescent="0.3">
      <c r="AK378">
        <v>2003</v>
      </c>
      <c r="AL378">
        <v>41</v>
      </c>
      <c r="AM378">
        <v>1.32E-3</v>
      </c>
      <c r="AN378">
        <v>1.32E-3</v>
      </c>
      <c r="AO378">
        <v>0.5</v>
      </c>
      <c r="AP378">
        <v>97681</v>
      </c>
      <c r="AQ378">
        <v>129</v>
      </c>
      <c r="AR378">
        <v>97616</v>
      </c>
      <c r="AS378">
        <v>3731635</v>
      </c>
      <c r="AT378">
        <v>38.200000000000003</v>
      </c>
      <c r="AV378">
        <v>2003</v>
      </c>
      <c r="AW378">
        <v>41</v>
      </c>
      <c r="AX378">
        <v>8.5999999999999998E-4</v>
      </c>
      <c r="AY378">
        <v>8.5999999999999998E-4</v>
      </c>
      <c r="AZ378">
        <v>0.5</v>
      </c>
      <c r="BA378">
        <v>98672</v>
      </c>
      <c r="BB378">
        <v>85</v>
      </c>
      <c r="BC378">
        <v>98629</v>
      </c>
      <c r="BD378">
        <v>4166823</v>
      </c>
      <c r="BE378">
        <v>42.23</v>
      </c>
    </row>
    <row r="379" spans="37:57" x14ac:dyDescent="0.3">
      <c r="AK379">
        <v>2003</v>
      </c>
      <c r="AL379">
        <v>42</v>
      </c>
      <c r="AM379">
        <v>1.42E-3</v>
      </c>
      <c r="AN379">
        <v>1.42E-3</v>
      </c>
      <c r="AO379">
        <v>0.5</v>
      </c>
      <c r="AP379">
        <v>97552</v>
      </c>
      <c r="AQ379">
        <v>138</v>
      </c>
      <c r="AR379">
        <v>97483</v>
      </c>
      <c r="AS379">
        <v>3634018</v>
      </c>
      <c r="AT379">
        <v>37.25</v>
      </c>
      <c r="AV379">
        <v>2003</v>
      </c>
      <c r="AW379">
        <v>42</v>
      </c>
      <c r="AX379">
        <v>9.3999999999999997E-4</v>
      </c>
      <c r="AY379">
        <v>9.3999999999999997E-4</v>
      </c>
      <c r="AZ379">
        <v>0.5</v>
      </c>
      <c r="BA379">
        <v>98587</v>
      </c>
      <c r="BB379">
        <v>93</v>
      </c>
      <c r="BC379">
        <v>98540</v>
      </c>
      <c r="BD379">
        <v>4068193</v>
      </c>
      <c r="BE379">
        <v>41.26</v>
      </c>
    </row>
    <row r="380" spans="37:57" x14ac:dyDescent="0.3">
      <c r="AK380">
        <v>2003</v>
      </c>
      <c r="AL380">
        <v>43</v>
      </c>
      <c r="AM380">
        <v>1.6199999999999999E-3</v>
      </c>
      <c r="AN380">
        <v>1.6199999999999999E-3</v>
      </c>
      <c r="AO380">
        <v>0.5</v>
      </c>
      <c r="AP380">
        <v>97414</v>
      </c>
      <c r="AQ380">
        <v>158</v>
      </c>
      <c r="AR380">
        <v>97335</v>
      </c>
      <c r="AS380">
        <v>3536535</v>
      </c>
      <c r="AT380">
        <v>36.299999999999997</v>
      </c>
      <c r="AV380">
        <v>2003</v>
      </c>
      <c r="AW380">
        <v>43</v>
      </c>
      <c r="AX380">
        <v>1.16E-3</v>
      </c>
      <c r="AY380">
        <v>1.16E-3</v>
      </c>
      <c r="AZ380">
        <v>0.5</v>
      </c>
      <c r="BA380">
        <v>98494</v>
      </c>
      <c r="BB380">
        <v>114</v>
      </c>
      <c r="BC380">
        <v>98437</v>
      </c>
      <c r="BD380">
        <v>3969653</v>
      </c>
      <c r="BE380">
        <v>40.299999999999997</v>
      </c>
    </row>
    <row r="381" spans="37:57" x14ac:dyDescent="0.3">
      <c r="AK381">
        <v>2003</v>
      </c>
      <c r="AL381">
        <v>44</v>
      </c>
      <c r="AM381">
        <v>2.14E-3</v>
      </c>
      <c r="AN381">
        <v>2.1299999999999999E-3</v>
      </c>
      <c r="AO381">
        <v>0.5</v>
      </c>
      <c r="AP381">
        <v>97256</v>
      </c>
      <c r="AQ381">
        <v>208</v>
      </c>
      <c r="AR381">
        <v>97152</v>
      </c>
      <c r="AS381">
        <v>3439201</v>
      </c>
      <c r="AT381">
        <v>35.36</v>
      </c>
      <c r="AV381">
        <v>2003</v>
      </c>
      <c r="AW381">
        <v>44</v>
      </c>
      <c r="AX381">
        <v>8.1999999999999998E-4</v>
      </c>
      <c r="AY381">
        <v>8.1999999999999998E-4</v>
      </c>
      <c r="AZ381">
        <v>0.5</v>
      </c>
      <c r="BA381">
        <v>98380</v>
      </c>
      <c r="BB381">
        <v>81</v>
      </c>
      <c r="BC381">
        <v>98340</v>
      </c>
      <c r="BD381">
        <v>3871216</v>
      </c>
      <c r="BE381">
        <v>39.35</v>
      </c>
    </row>
    <row r="382" spans="37:57" x14ac:dyDescent="0.3">
      <c r="AK382">
        <v>2003</v>
      </c>
      <c r="AL382">
        <v>45</v>
      </c>
      <c r="AM382">
        <v>1.73E-3</v>
      </c>
      <c r="AN382">
        <v>1.73E-3</v>
      </c>
      <c r="AO382">
        <v>0.5</v>
      </c>
      <c r="AP382">
        <v>97048</v>
      </c>
      <c r="AQ382">
        <v>168</v>
      </c>
      <c r="AR382">
        <v>96964</v>
      </c>
      <c r="AS382">
        <v>3342049</v>
      </c>
      <c r="AT382">
        <v>34.44</v>
      </c>
      <c r="AV382">
        <v>2003</v>
      </c>
      <c r="AW382">
        <v>45</v>
      </c>
      <c r="AX382">
        <v>1.2999999999999999E-3</v>
      </c>
      <c r="AY382">
        <v>1.2999999999999999E-3</v>
      </c>
      <c r="AZ382">
        <v>0.5</v>
      </c>
      <c r="BA382">
        <v>98299</v>
      </c>
      <c r="BB382">
        <v>127</v>
      </c>
      <c r="BC382">
        <v>98235</v>
      </c>
      <c r="BD382">
        <v>3772876</v>
      </c>
      <c r="BE382">
        <v>38.380000000000003</v>
      </c>
    </row>
    <row r="383" spans="37:57" x14ac:dyDescent="0.3">
      <c r="AK383">
        <v>2003</v>
      </c>
      <c r="AL383">
        <v>46</v>
      </c>
      <c r="AM383">
        <v>2.2300000000000002E-3</v>
      </c>
      <c r="AN383">
        <v>2.2300000000000002E-3</v>
      </c>
      <c r="AO383">
        <v>0.5</v>
      </c>
      <c r="AP383">
        <v>96880</v>
      </c>
      <c r="AQ383">
        <v>216</v>
      </c>
      <c r="AR383">
        <v>96772</v>
      </c>
      <c r="AS383">
        <v>3245085</v>
      </c>
      <c r="AT383">
        <v>33.5</v>
      </c>
      <c r="AV383">
        <v>2003</v>
      </c>
      <c r="AW383">
        <v>46</v>
      </c>
      <c r="AX383">
        <v>1.49E-3</v>
      </c>
      <c r="AY383">
        <v>1.49E-3</v>
      </c>
      <c r="AZ383">
        <v>0.5</v>
      </c>
      <c r="BA383">
        <v>98172</v>
      </c>
      <c r="BB383">
        <v>146</v>
      </c>
      <c r="BC383">
        <v>98099</v>
      </c>
      <c r="BD383">
        <v>3674641</v>
      </c>
      <c r="BE383">
        <v>37.43</v>
      </c>
    </row>
    <row r="384" spans="37:57" x14ac:dyDescent="0.3">
      <c r="AK384">
        <v>2003</v>
      </c>
      <c r="AL384">
        <v>47</v>
      </c>
      <c r="AM384">
        <v>2.5600000000000002E-3</v>
      </c>
      <c r="AN384">
        <v>2.5500000000000002E-3</v>
      </c>
      <c r="AO384">
        <v>0.5</v>
      </c>
      <c r="AP384">
        <v>96664</v>
      </c>
      <c r="AQ384">
        <v>247</v>
      </c>
      <c r="AR384">
        <v>96541</v>
      </c>
      <c r="AS384">
        <v>3148312</v>
      </c>
      <c r="AT384">
        <v>32.57</v>
      </c>
      <c r="AV384">
        <v>2003</v>
      </c>
      <c r="AW384">
        <v>47</v>
      </c>
      <c r="AX384">
        <v>1.5299999999999999E-3</v>
      </c>
      <c r="AY384">
        <v>1.5299999999999999E-3</v>
      </c>
      <c r="AZ384">
        <v>0.5</v>
      </c>
      <c r="BA384">
        <v>98025</v>
      </c>
      <c r="BB384">
        <v>150</v>
      </c>
      <c r="BC384">
        <v>97950</v>
      </c>
      <c r="BD384">
        <v>3576542</v>
      </c>
      <c r="BE384">
        <v>36.49</v>
      </c>
    </row>
    <row r="385" spans="37:57" x14ac:dyDescent="0.3">
      <c r="AK385">
        <v>2003</v>
      </c>
      <c r="AL385">
        <v>48</v>
      </c>
      <c r="AM385">
        <v>2.5400000000000002E-3</v>
      </c>
      <c r="AN385">
        <v>2.5400000000000002E-3</v>
      </c>
      <c r="AO385">
        <v>0.5</v>
      </c>
      <c r="AP385">
        <v>96418</v>
      </c>
      <c r="AQ385">
        <v>245</v>
      </c>
      <c r="AR385">
        <v>96295</v>
      </c>
      <c r="AS385">
        <v>3051771</v>
      </c>
      <c r="AT385">
        <v>31.65</v>
      </c>
      <c r="AV385">
        <v>2003</v>
      </c>
      <c r="AW385">
        <v>48</v>
      </c>
      <c r="AX385">
        <v>1.6900000000000001E-3</v>
      </c>
      <c r="AY385">
        <v>1.6900000000000001E-3</v>
      </c>
      <c r="AZ385">
        <v>0.5</v>
      </c>
      <c r="BA385">
        <v>97875</v>
      </c>
      <c r="BB385">
        <v>165</v>
      </c>
      <c r="BC385">
        <v>97792</v>
      </c>
      <c r="BD385">
        <v>3478592</v>
      </c>
      <c r="BE385">
        <v>35.54</v>
      </c>
    </row>
    <row r="386" spans="37:57" x14ac:dyDescent="0.3">
      <c r="AK386">
        <v>2003</v>
      </c>
      <c r="AL386">
        <v>49</v>
      </c>
      <c r="AM386">
        <v>3.1099999999999999E-3</v>
      </c>
      <c r="AN386">
        <v>3.1099999999999999E-3</v>
      </c>
      <c r="AO386">
        <v>0.5</v>
      </c>
      <c r="AP386">
        <v>96173</v>
      </c>
      <c r="AQ386">
        <v>299</v>
      </c>
      <c r="AR386">
        <v>96023</v>
      </c>
      <c r="AS386">
        <v>2955476</v>
      </c>
      <c r="AT386">
        <v>30.73</v>
      </c>
      <c r="AV386">
        <v>2003</v>
      </c>
      <c r="AW386">
        <v>49</v>
      </c>
      <c r="AX386">
        <v>1.74E-3</v>
      </c>
      <c r="AY386">
        <v>1.74E-3</v>
      </c>
      <c r="AZ386">
        <v>0.5</v>
      </c>
      <c r="BA386">
        <v>97710</v>
      </c>
      <c r="BB386">
        <v>170</v>
      </c>
      <c r="BC386">
        <v>97625</v>
      </c>
      <c r="BD386">
        <v>3380799</v>
      </c>
      <c r="BE386">
        <v>34.6</v>
      </c>
    </row>
    <row r="387" spans="37:57" x14ac:dyDescent="0.3">
      <c r="AK387">
        <v>2003</v>
      </c>
      <c r="AL387">
        <v>50</v>
      </c>
      <c r="AM387">
        <v>3.0699999999999998E-3</v>
      </c>
      <c r="AN387">
        <v>3.0599999999999998E-3</v>
      </c>
      <c r="AO387">
        <v>0.5</v>
      </c>
      <c r="AP387">
        <v>95874</v>
      </c>
      <c r="AQ387">
        <v>294</v>
      </c>
      <c r="AR387">
        <v>95727</v>
      </c>
      <c r="AS387">
        <v>2859452</v>
      </c>
      <c r="AT387">
        <v>29.83</v>
      </c>
      <c r="AV387">
        <v>2003</v>
      </c>
      <c r="AW387">
        <v>50</v>
      </c>
      <c r="AX387">
        <v>2.2100000000000002E-3</v>
      </c>
      <c r="AY387">
        <v>2.2100000000000002E-3</v>
      </c>
      <c r="AZ387">
        <v>0.5</v>
      </c>
      <c r="BA387">
        <v>97539</v>
      </c>
      <c r="BB387">
        <v>215</v>
      </c>
      <c r="BC387">
        <v>97432</v>
      </c>
      <c r="BD387">
        <v>3283175</v>
      </c>
      <c r="BE387">
        <v>33.659999999999997</v>
      </c>
    </row>
    <row r="388" spans="37:57" x14ac:dyDescent="0.3">
      <c r="AK388">
        <v>2003</v>
      </c>
      <c r="AL388">
        <v>51</v>
      </c>
      <c r="AM388">
        <v>3.32E-3</v>
      </c>
      <c r="AN388">
        <v>3.32E-3</v>
      </c>
      <c r="AO388">
        <v>0.5</v>
      </c>
      <c r="AP388">
        <v>95580</v>
      </c>
      <c r="AQ388">
        <v>317</v>
      </c>
      <c r="AR388">
        <v>95422</v>
      </c>
      <c r="AS388">
        <v>2763725</v>
      </c>
      <c r="AT388">
        <v>28.92</v>
      </c>
      <c r="AV388">
        <v>2003</v>
      </c>
      <c r="AW388">
        <v>51</v>
      </c>
      <c r="AX388">
        <v>2.2699999999999999E-3</v>
      </c>
      <c r="AY388">
        <v>2.2699999999999999E-3</v>
      </c>
      <c r="AZ388">
        <v>0.5</v>
      </c>
      <c r="BA388">
        <v>97324</v>
      </c>
      <c r="BB388">
        <v>221</v>
      </c>
      <c r="BC388">
        <v>97214</v>
      </c>
      <c r="BD388">
        <v>3185743</v>
      </c>
      <c r="BE388">
        <v>32.729999999999997</v>
      </c>
    </row>
    <row r="389" spans="37:57" x14ac:dyDescent="0.3">
      <c r="AK389">
        <v>2003</v>
      </c>
      <c r="AL389">
        <v>52</v>
      </c>
      <c r="AM389">
        <v>3.47E-3</v>
      </c>
      <c r="AN389">
        <v>3.46E-3</v>
      </c>
      <c r="AO389">
        <v>0.5</v>
      </c>
      <c r="AP389">
        <v>95263</v>
      </c>
      <c r="AQ389">
        <v>330</v>
      </c>
      <c r="AR389">
        <v>95098</v>
      </c>
      <c r="AS389">
        <v>2668304</v>
      </c>
      <c r="AT389">
        <v>28.01</v>
      </c>
      <c r="AV389">
        <v>2003</v>
      </c>
      <c r="AW389">
        <v>52</v>
      </c>
      <c r="AX389">
        <v>2.3600000000000001E-3</v>
      </c>
      <c r="AY389">
        <v>2.3600000000000001E-3</v>
      </c>
      <c r="AZ389">
        <v>0.5</v>
      </c>
      <c r="BA389">
        <v>97103</v>
      </c>
      <c r="BB389">
        <v>229</v>
      </c>
      <c r="BC389">
        <v>96989</v>
      </c>
      <c r="BD389">
        <v>3088529</v>
      </c>
      <c r="BE389">
        <v>31.81</v>
      </c>
    </row>
    <row r="390" spans="37:57" x14ac:dyDescent="0.3">
      <c r="AK390">
        <v>2003</v>
      </c>
      <c r="AL390">
        <v>53</v>
      </c>
      <c r="AM390">
        <v>4.1999999999999997E-3</v>
      </c>
      <c r="AN390">
        <v>4.1900000000000001E-3</v>
      </c>
      <c r="AO390">
        <v>0.5</v>
      </c>
      <c r="AP390">
        <v>94933</v>
      </c>
      <c r="AQ390">
        <v>397</v>
      </c>
      <c r="AR390">
        <v>94735</v>
      </c>
      <c r="AS390">
        <v>2573205</v>
      </c>
      <c r="AT390">
        <v>27.11</v>
      </c>
      <c r="AV390">
        <v>2003</v>
      </c>
      <c r="AW390">
        <v>53</v>
      </c>
      <c r="AX390">
        <v>2.64E-3</v>
      </c>
      <c r="AY390">
        <v>2.64E-3</v>
      </c>
      <c r="AZ390">
        <v>0.5</v>
      </c>
      <c r="BA390">
        <v>96874</v>
      </c>
      <c r="BB390">
        <v>256</v>
      </c>
      <c r="BC390">
        <v>96747</v>
      </c>
      <c r="BD390">
        <v>2991540</v>
      </c>
      <c r="BE390">
        <v>30.88</v>
      </c>
    </row>
    <row r="391" spans="37:57" x14ac:dyDescent="0.3">
      <c r="AK391">
        <v>2003</v>
      </c>
      <c r="AL391">
        <v>54</v>
      </c>
      <c r="AM391">
        <v>4.8500000000000001E-3</v>
      </c>
      <c r="AN391">
        <v>4.8399999999999997E-3</v>
      </c>
      <c r="AO391">
        <v>0.5</v>
      </c>
      <c r="AP391">
        <v>94536</v>
      </c>
      <c r="AQ391">
        <v>458</v>
      </c>
      <c r="AR391">
        <v>94307</v>
      </c>
      <c r="AS391">
        <v>2478471</v>
      </c>
      <c r="AT391">
        <v>26.22</v>
      </c>
      <c r="AV391">
        <v>2003</v>
      </c>
      <c r="AW391">
        <v>54</v>
      </c>
      <c r="AX391">
        <v>3.1099999999999999E-3</v>
      </c>
      <c r="AY391">
        <v>3.1099999999999999E-3</v>
      </c>
      <c r="AZ391">
        <v>0.5</v>
      </c>
      <c r="BA391">
        <v>96619</v>
      </c>
      <c r="BB391">
        <v>300</v>
      </c>
      <c r="BC391">
        <v>96469</v>
      </c>
      <c r="BD391">
        <v>2894794</v>
      </c>
      <c r="BE391">
        <v>29.96</v>
      </c>
    </row>
    <row r="392" spans="37:57" x14ac:dyDescent="0.3">
      <c r="AK392">
        <v>2003</v>
      </c>
      <c r="AL392">
        <v>55</v>
      </c>
      <c r="AM392">
        <v>5.1500000000000001E-3</v>
      </c>
      <c r="AN392">
        <v>5.1399999999999996E-3</v>
      </c>
      <c r="AO392">
        <v>0.5</v>
      </c>
      <c r="AP392">
        <v>94078</v>
      </c>
      <c r="AQ392">
        <v>483</v>
      </c>
      <c r="AR392">
        <v>93837</v>
      </c>
      <c r="AS392">
        <v>2384163</v>
      </c>
      <c r="AT392">
        <v>25.34</v>
      </c>
      <c r="AV392">
        <v>2003</v>
      </c>
      <c r="AW392">
        <v>55</v>
      </c>
      <c r="AX392">
        <v>3.2000000000000002E-3</v>
      </c>
      <c r="AY392">
        <v>3.2000000000000002E-3</v>
      </c>
      <c r="AZ392">
        <v>0.5</v>
      </c>
      <c r="BA392">
        <v>96318</v>
      </c>
      <c r="BB392">
        <v>308</v>
      </c>
      <c r="BC392">
        <v>96164</v>
      </c>
      <c r="BD392">
        <v>2798325</v>
      </c>
      <c r="BE392">
        <v>29.05</v>
      </c>
    </row>
    <row r="393" spans="37:57" x14ac:dyDescent="0.3">
      <c r="AK393">
        <v>2003</v>
      </c>
      <c r="AL393">
        <v>56</v>
      </c>
      <c r="AM393">
        <v>5.7999999999999996E-3</v>
      </c>
      <c r="AN393">
        <v>5.79E-3</v>
      </c>
      <c r="AO393">
        <v>0.5</v>
      </c>
      <c r="AP393">
        <v>93595</v>
      </c>
      <c r="AQ393">
        <v>542</v>
      </c>
      <c r="AR393">
        <v>93324</v>
      </c>
      <c r="AS393">
        <v>2290327</v>
      </c>
      <c r="AT393">
        <v>24.47</v>
      </c>
      <c r="AV393">
        <v>2003</v>
      </c>
      <c r="AW393">
        <v>56</v>
      </c>
      <c r="AX393">
        <v>3.49E-3</v>
      </c>
      <c r="AY393">
        <v>3.48E-3</v>
      </c>
      <c r="AZ393">
        <v>0.5</v>
      </c>
      <c r="BA393">
        <v>96011</v>
      </c>
      <c r="BB393">
        <v>334</v>
      </c>
      <c r="BC393">
        <v>95843</v>
      </c>
      <c r="BD393">
        <v>2702161</v>
      </c>
      <c r="BE393">
        <v>28.14</v>
      </c>
    </row>
    <row r="394" spans="37:57" x14ac:dyDescent="0.3">
      <c r="AK394">
        <v>2003</v>
      </c>
      <c r="AL394">
        <v>57</v>
      </c>
      <c r="AM394">
        <v>6.28E-3</v>
      </c>
      <c r="AN394">
        <v>6.2599999999999999E-3</v>
      </c>
      <c r="AO394">
        <v>0.5</v>
      </c>
      <c r="AP394">
        <v>93053</v>
      </c>
      <c r="AQ394">
        <v>583</v>
      </c>
      <c r="AR394">
        <v>92762</v>
      </c>
      <c r="AS394">
        <v>2197002</v>
      </c>
      <c r="AT394">
        <v>23.61</v>
      </c>
      <c r="AV394">
        <v>2003</v>
      </c>
      <c r="AW394">
        <v>57</v>
      </c>
      <c r="AX394">
        <v>4.2100000000000002E-3</v>
      </c>
      <c r="AY394">
        <v>4.1999999999999997E-3</v>
      </c>
      <c r="AZ394">
        <v>0.5</v>
      </c>
      <c r="BA394">
        <v>95676</v>
      </c>
      <c r="BB394">
        <v>402</v>
      </c>
      <c r="BC394">
        <v>95475</v>
      </c>
      <c r="BD394">
        <v>2606317</v>
      </c>
      <c r="BE394">
        <v>27.24</v>
      </c>
    </row>
    <row r="395" spans="37:57" x14ac:dyDescent="0.3">
      <c r="AK395">
        <v>2003</v>
      </c>
      <c r="AL395">
        <v>58</v>
      </c>
      <c r="AM395">
        <v>6.1900000000000002E-3</v>
      </c>
      <c r="AN395">
        <v>6.1700000000000001E-3</v>
      </c>
      <c r="AO395">
        <v>0.5</v>
      </c>
      <c r="AP395">
        <v>92471</v>
      </c>
      <c r="AQ395">
        <v>571</v>
      </c>
      <c r="AR395">
        <v>92185</v>
      </c>
      <c r="AS395">
        <v>2104240</v>
      </c>
      <c r="AT395">
        <v>22.76</v>
      </c>
      <c r="AV395">
        <v>2003</v>
      </c>
      <c r="AW395">
        <v>58</v>
      </c>
      <c r="AX395">
        <v>4.1999999999999997E-3</v>
      </c>
      <c r="AY395">
        <v>4.1900000000000001E-3</v>
      </c>
      <c r="AZ395">
        <v>0.5</v>
      </c>
      <c r="BA395">
        <v>95275</v>
      </c>
      <c r="BB395">
        <v>400</v>
      </c>
      <c r="BC395">
        <v>95075</v>
      </c>
      <c r="BD395">
        <v>2510842</v>
      </c>
      <c r="BE395">
        <v>26.35</v>
      </c>
    </row>
    <row r="396" spans="37:57" x14ac:dyDescent="0.3">
      <c r="AK396">
        <v>2003</v>
      </c>
      <c r="AL396">
        <v>59</v>
      </c>
      <c r="AM396">
        <v>7.2300000000000003E-3</v>
      </c>
      <c r="AN396">
        <v>7.1999999999999998E-3</v>
      </c>
      <c r="AO396">
        <v>0.5</v>
      </c>
      <c r="AP396">
        <v>91900</v>
      </c>
      <c r="AQ396">
        <v>662</v>
      </c>
      <c r="AR396">
        <v>91569</v>
      </c>
      <c r="AS396">
        <v>2012055</v>
      </c>
      <c r="AT396">
        <v>21.89</v>
      </c>
      <c r="AV396">
        <v>2003</v>
      </c>
      <c r="AW396">
        <v>59</v>
      </c>
      <c r="AX396">
        <v>4.9199999999999999E-3</v>
      </c>
      <c r="AY396">
        <v>4.9100000000000003E-3</v>
      </c>
      <c r="AZ396">
        <v>0.5</v>
      </c>
      <c r="BA396">
        <v>94875</v>
      </c>
      <c r="BB396">
        <v>466</v>
      </c>
      <c r="BC396">
        <v>94642</v>
      </c>
      <c r="BD396">
        <v>2415767</v>
      </c>
      <c r="BE396">
        <v>25.46</v>
      </c>
    </row>
    <row r="397" spans="37:57" x14ac:dyDescent="0.3">
      <c r="AK397">
        <v>2003</v>
      </c>
      <c r="AL397">
        <v>60</v>
      </c>
      <c r="AM397">
        <v>8.0400000000000003E-3</v>
      </c>
      <c r="AN397">
        <v>8.0099999999999998E-3</v>
      </c>
      <c r="AO397">
        <v>0.5</v>
      </c>
      <c r="AP397">
        <v>91238</v>
      </c>
      <c r="AQ397">
        <v>731</v>
      </c>
      <c r="AR397">
        <v>90873</v>
      </c>
      <c r="AS397">
        <v>1920486</v>
      </c>
      <c r="AT397">
        <v>21.05</v>
      </c>
      <c r="AV397">
        <v>2003</v>
      </c>
      <c r="AW397">
        <v>60</v>
      </c>
      <c r="AX397">
        <v>5.1599999999999997E-3</v>
      </c>
      <c r="AY397">
        <v>5.1500000000000001E-3</v>
      </c>
      <c r="AZ397">
        <v>0.5</v>
      </c>
      <c r="BA397">
        <v>94409</v>
      </c>
      <c r="BB397">
        <v>486</v>
      </c>
      <c r="BC397">
        <v>94166</v>
      </c>
      <c r="BD397">
        <v>2321125</v>
      </c>
      <c r="BE397">
        <v>24.59</v>
      </c>
    </row>
    <row r="398" spans="37:57" x14ac:dyDescent="0.3">
      <c r="AK398">
        <v>2003</v>
      </c>
      <c r="AL398">
        <v>61</v>
      </c>
      <c r="AM398">
        <v>9.3699999999999999E-3</v>
      </c>
      <c r="AN398">
        <v>9.3299999999999998E-3</v>
      </c>
      <c r="AO398">
        <v>0.5</v>
      </c>
      <c r="AP398">
        <v>90507</v>
      </c>
      <c r="AQ398">
        <v>844</v>
      </c>
      <c r="AR398">
        <v>90085</v>
      </c>
      <c r="AS398">
        <v>1829613</v>
      </c>
      <c r="AT398">
        <v>20.22</v>
      </c>
      <c r="AV398">
        <v>2003</v>
      </c>
      <c r="AW398">
        <v>61</v>
      </c>
      <c r="AX398">
        <v>6.4000000000000003E-3</v>
      </c>
      <c r="AY398">
        <v>6.3699999999999998E-3</v>
      </c>
      <c r="AZ398">
        <v>0.5</v>
      </c>
      <c r="BA398">
        <v>93923</v>
      </c>
      <c r="BB398">
        <v>599</v>
      </c>
      <c r="BC398">
        <v>93624</v>
      </c>
      <c r="BD398">
        <v>2226959</v>
      </c>
      <c r="BE398">
        <v>23.71</v>
      </c>
    </row>
    <row r="399" spans="37:57" x14ac:dyDescent="0.3">
      <c r="AK399">
        <v>2003</v>
      </c>
      <c r="AL399">
        <v>62</v>
      </c>
      <c r="AM399">
        <v>1.01E-2</v>
      </c>
      <c r="AN399">
        <v>1.005E-2</v>
      </c>
      <c r="AO399">
        <v>0.5</v>
      </c>
      <c r="AP399">
        <v>89663</v>
      </c>
      <c r="AQ399">
        <v>901</v>
      </c>
      <c r="AR399">
        <v>89212</v>
      </c>
      <c r="AS399">
        <v>1739528</v>
      </c>
      <c r="AT399">
        <v>19.399999999999999</v>
      </c>
      <c r="AV399">
        <v>2003</v>
      </c>
      <c r="AW399">
        <v>62</v>
      </c>
      <c r="AX399">
        <v>6.0800000000000003E-3</v>
      </c>
      <c r="AY399">
        <v>6.0600000000000003E-3</v>
      </c>
      <c r="AZ399">
        <v>0.5</v>
      </c>
      <c r="BA399">
        <v>93325</v>
      </c>
      <c r="BB399">
        <v>566</v>
      </c>
      <c r="BC399">
        <v>93042</v>
      </c>
      <c r="BD399">
        <v>2133335</v>
      </c>
      <c r="BE399">
        <v>22.86</v>
      </c>
    </row>
    <row r="400" spans="37:57" x14ac:dyDescent="0.3">
      <c r="AK400">
        <v>2003</v>
      </c>
      <c r="AL400">
        <v>63</v>
      </c>
      <c r="AM400">
        <v>1.1270000000000001E-2</v>
      </c>
      <c r="AN400">
        <v>1.12E-2</v>
      </c>
      <c r="AO400">
        <v>0.5</v>
      </c>
      <c r="AP400">
        <v>88762</v>
      </c>
      <c r="AQ400">
        <v>994</v>
      </c>
      <c r="AR400">
        <v>88264</v>
      </c>
      <c r="AS400">
        <v>1650316</v>
      </c>
      <c r="AT400">
        <v>18.59</v>
      </c>
      <c r="AV400">
        <v>2003</v>
      </c>
      <c r="AW400">
        <v>63</v>
      </c>
      <c r="AX400">
        <v>6.79E-3</v>
      </c>
      <c r="AY400">
        <v>6.77E-3</v>
      </c>
      <c r="AZ400">
        <v>0.5</v>
      </c>
      <c r="BA400">
        <v>92759</v>
      </c>
      <c r="BB400">
        <v>628</v>
      </c>
      <c r="BC400">
        <v>92445</v>
      </c>
      <c r="BD400">
        <v>2040293</v>
      </c>
      <c r="BE400">
        <v>22</v>
      </c>
    </row>
    <row r="401" spans="37:57" x14ac:dyDescent="0.3">
      <c r="AK401">
        <v>2003</v>
      </c>
      <c r="AL401">
        <v>64</v>
      </c>
      <c r="AM401">
        <v>1.205E-2</v>
      </c>
      <c r="AN401">
        <v>1.1979999999999999E-2</v>
      </c>
      <c r="AO401">
        <v>0.5</v>
      </c>
      <c r="AP401">
        <v>87767</v>
      </c>
      <c r="AQ401">
        <v>1051</v>
      </c>
      <c r="AR401">
        <v>87241</v>
      </c>
      <c r="AS401">
        <v>1562052</v>
      </c>
      <c r="AT401">
        <v>17.8</v>
      </c>
      <c r="AV401">
        <v>2003</v>
      </c>
      <c r="AW401">
        <v>64</v>
      </c>
      <c r="AX401">
        <v>7.7499999999999999E-3</v>
      </c>
      <c r="AY401">
        <v>7.7200000000000003E-3</v>
      </c>
      <c r="AZ401">
        <v>0.5</v>
      </c>
      <c r="BA401">
        <v>92131</v>
      </c>
      <c r="BB401">
        <v>711</v>
      </c>
      <c r="BC401">
        <v>91775</v>
      </c>
      <c r="BD401">
        <v>1947848</v>
      </c>
      <c r="BE401">
        <v>21.14</v>
      </c>
    </row>
    <row r="402" spans="37:57" x14ac:dyDescent="0.3">
      <c r="AK402">
        <v>2003</v>
      </c>
      <c r="AL402">
        <v>65</v>
      </c>
      <c r="AM402">
        <v>1.486E-2</v>
      </c>
      <c r="AN402">
        <v>1.4749999999999999E-2</v>
      </c>
      <c r="AO402">
        <v>0.5</v>
      </c>
      <c r="AP402">
        <v>86716</v>
      </c>
      <c r="AQ402">
        <v>1279</v>
      </c>
      <c r="AR402">
        <v>86076</v>
      </c>
      <c r="AS402">
        <v>1474810</v>
      </c>
      <c r="AT402">
        <v>17.010000000000002</v>
      </c>
      <c r="AV402">
        <v>2003</v>
      </c>
      <c r="AW402">
        <v>65</v>
      </c>
      <c r="AX402">
        <v>8.0000000000000002E-3</v>
      </c>
      <c r="AY402">
        <v>7.9699999999999997E-3</v>
      </c>
      <c r="AZ402">
        <v>0.5</v>
      </c>
      <c r="BA402">
        <v>91420</v>
      </c>
      <c r="BB402">
        <v>728</v>
      </c>
      <c r="BC402">
        <v>91055</v>
      </c>
      <c r="BD402">
        <v>1856072</v>
      </c>
      <c r="BE402">
        <v>20.3</v>
      </c>
    </row>
    <row r="403" spans="37:57" x14ac:dyDescent="0.3">
      <c r="AK403">
        <v>2003</v>
      </c>
      <c r="AL403">
        <v>66</v>
      </c>
      <c r="AM403">
        <v>1.6119999999999999E-2</v>
      </c>
      <c r="AN403">
        <v>1.5990000000000001E-2</v>
      </c>
      <c r="AO403">
        <v>0.5</v>
      </c>
      <c r="AP403">
        <v>85437</v>
      </c>
      <c r="AQ403">
        <v>1366</v>
      </c>
      <c r="AR403">
        <v>84754</v>
      </c>
      <c r="AS403">
        <v>1388734</v>
      </c>
      <c r="AT403">
        <v>16.25</v>
      </c>
      <c r="AV403">
        <v>2003</v>
      </c>
      <c r="AW403">
        <v>66</v>
      </c>
      <c r="AX403">
        <v>8.6599999999999993E-3</v>
      </c>
      <c r="AY403">
        <v>8.6300000000000005E-3</v>
      </c>
      <c r="AZ403">
        <v>0.5</v>
      </c>
      <c r="BA403">
        <v>90691</v>
      </c>
      <c r="BB403">
        <v>782</v>
      </c>
      <c r="BC403">
        <v>90300</v>
      </c>
      <c r="BD403">
        <v>1765017</v>
      </c>
      <c r="BE403">
        <v>19.46</v>
      </c>
    </row>
    <row r="404" spans="37:57" x14ac:dyDescent="0.3">
      <c r="AK404">
        <v>2003</v>
      </c>
      <c r="AL404">
        <v>67</v>
      </c>
      <c r="AM404">
        <v>1.669E-2</v>
      </c>
      <c r="AN404">
        <v>1.6549999999999999E-2</v>
      </c>
      <c r="AO404">
        <v>0.5</v>
      </c>
      <c r="AP404">
        <v>84070</v>
      </c>
      <c r="AQ404">
        <v>1391</v>
      </c>
      <c r="AR404">
        <v>83375</v>
      </c>
      <c r="AS404">
        <v>1303981</v>
      </c>
      <c r="AT404">
        <v>15.51</v>
      </c>
      <c r="AV404">
        <v>2003</v>
      </c>
      <c r="AW404">
        <v>67</v>
      </c>
      <c r="AX404">
        <v>1.038E-2</v>
      </c>
      <c r="AY404">
        <v>1.0330000000000001E-2</v>
      </c>
      <c r="AZ404">
        <v>0.5</v>
      </c>
      <c r="BA404">
        <v>89909</v>
      </c>
      <c r="BB404">
        <v>929</v>
      </c>
      <c r="BC404">
        <v>89445</v>
      </c>
      <c r="BD404">
        <v>1674717</v>
      </c>
      <c r="BE404">
        <v>18.63</v>
      </c>
    </row>
    <row r="405" spans="37:57" x14ac:dyDescent="0.3">
      <c r="AK405">
        <v>2003</v>
      </c>
      <c r="AL405">
        <v>68</v>
      </c>
      <c r="AM405">
        <v>1.9900000000000001E-2</v>
      </c>
      <c r="AN405">
        <v>1.9709999999999998E-2</v>
      </c>
      <c r="AO405">
        <v>0.5</v>
      </c>
      <c r="AP405">
        <v>82679</v>
      </c>
      <c r="AQ405">
        <v>1629</v>
      </c>
      <c r="AR405">
        <v>81864</v>
      </c>
      <c r="AS405">
        <v>1220606</v>
      </c>
      <c r="AT405">
        <v>14.76</v>
      </c>
      <c r="AV405">
        <v>2003</v>
      </c>
      <c r="AW405">
        <v>68</v>
      </c>
      <c r="AX405">
        <v>1.146E-2</v>
      </c>
      <c r="AY405">
        <v>1.14E-2</v>
      </c>
      <c r="AZ405">
        <v>0.5</v>
      </c>
      <c r="BA405">
        <v>88980</v>
      </c>
      <c r="BB405">
        <v>1014</v>
      </c>
      <c r="BC405">
        <v>88473</v>
      </c>
      <c r="BD405">
        <v>1585272</v>
      </c>
      <c r="BE405">
        <v>17.82</v>
      </c>
    </row>
    <row r="406" spans="37:57" x14ac:dyDescent="0.3">
      <c r="AK406">
        <v>2003</v>
      </c>
      <c r="AL406">
        <v>69</v>
      </c>
      <c r="AM406">
        <v>2.07E-2</v>
      </c>
      <c r="AN406">
        <v>2.0490000000000001E-2</v>
      </c>
      <c r="AO406">
        <v>0.5</v>
      </c>
      <c r="AP406">
        <v>81050</v>
      </c>
      <c r="AQ406">
        <v>1660</v>
      </c>
      <c r="AR406">
        <v>80219</v>
      </c>
      <c r="AS406">
        <v>1138742</v>
      </c>
      <c r="AT406">
        <v>14.05</v>
      </c>
      <c r="AV406">
        <v>2003</v>
      </c>
      <c r="AW406">
        <v>69</v>
      </c>
      <c r="AX406">
        <v>1.2710000000000001E-2</v>
      </c>
      <c r="AY406">
        <v>1.2619999999999999E-2</v>
      </c>
      <c r="AZ406">
        <v>0.5</v>
      </c>
      <c r="BA406">
        <v>87966</v>
      </c>
      <c r="BB406">
        <v>1111</v>
      </c>
      <c r="BC406">
        <v>87411</v>
      </c>
      <c r="BD406">
        <v>1496799</v>
      </c>
      <c r="BE406">
        <v>17.02</v>
      </c>
    </row>
    <row r="407" spans="37:57" x14ac:dyDescent="0.3">
      <c r="AK407">
        <v>2003</v>
      </c>
      <c r="AL407">
        <v>70</v>
      </c>
      <c r="AM407">
        <v>2.4049999999999998E-2</v>
      </c>
      <c r="AN407">
        <v>2.376E-2</v>
      </c>
      <c r="AO407">
        <v>0.5</v>
      </c>
      <c r="AP407">
        <v>79389</v>
      </c>
      <c r="AQ407">
        <v>1886</v>
      </c>
      <c r="AR407">
        <v>78446</v>
      </c>
      <c r="AS407">
        <v>1058522</v>
      </c>
      <c r="AT407">
        <v>13.33</v>
      </c>
      <c r="AV407">
        <v>2003</v>
      </c>
      <c r="AW407">
        <v>70</v>
      </c>
      <c r="AX407">
        <v>1.3979999999999999E-2</v>
      </c>
      <c r="AY407">
        <v>1.388E-2</v>
      </c>
      <c r="AZ407">
        <v>0.5</v>
      </c>
      <c r="BA407">
        <v>86855</v>
      </c>
      <c r="BB407">
        <v>1205</v>
      </c>
      <c r="BC407">
        <v>86253</v>
      </c>
      <c r="BD407">
        <v>1409389</v>
      </c>
      <c r="BE407">
        <v>16.23</v>
      </c>
    </row>
    <row r="408" spans="37:57" x14ac:dyDescent="0.3">
      <c r="AK408">
        <v>2003</v>
      </c>
      <c r="AL408">
        <v>71</v>
      </c>
      <c r="AM408">
        <v>2.8709999999999999E-2</v>
      </c>
      <c r="AN408">
        <v>2.8309999999999998E-2</v>
      </c>
      <c r="AO408">
        <v>0.5</v>
      </c>
      <c r="AP408">
        <v>77503</v>
      </c>
      <c r="AQ408">
        <v>2194</v>
      </c>
      <c r="AR408">
        <v>76406</v>
      </c>
      <c r="AS408">
        <v>980076</v>
      </c>
      <c r="AT408">
        <v>12.65</v>
      </c>
      <c r="AV408">
        <v>2003</v>
      </c>
      <c r="AW408">
        <v>71</v>
      </c>
      <c r="AX408">
        <v>1.5820000000000001E-2</v>
      </c>
      <c r="AY408">
        <v>1.5689999999999999E-2</v>
      </c>
      <c r="AZ408">
        <v>0.5</v>
      </c>
      <c r="BA408">
        <v>85650</v>
      </c>
      <c r="BB408">
        <v>1344</v>
      </c>
      <c r="BC408">
        <v>84978</v>
      </c>
      <c r="BD408">
        <v>1323136</v>
      </c>
      <c r="BE408">
        <v>15.45</v>
      </c>
    </row>
    <row r="409" spans="37:57" x14ac:dyDescent="0.3">
      <c r="AK409">
        <v>2003</v>
      </c>
      <c r="AL409">
        <v>72</v>
      </c>
      <c r="AM409">
        <v>2.8719999999999999E-2</v>
      </c>
      <c r="AN409">
        <v>2.8309999999999998E-2</v>
      </c>
      <c r="AO409">
        <v>0.5</v>
      </c>
      <c r="AP409">
        <v>75309</v>
      </c>
      <c r="AQ409">
        <v>2132</v>
      </c>
      <c r="AR409">
        <v>74243</v>
      </c>
      <c r="AS409">
        <v>903670</v>
      </c>
      <c r="AT409">
        <v>12</v>
      </c>
      <c r="AV409">
        <v>2003</v>
      </c>
      <c r="AW409">
        <v>72</v>
      </c>
      <c r="AX409">
        <v>1.7080000000000001E-2</v>
      </c>
      <c r="AY409">
        <v>1.6930000000000001E-2</v>
      </c>
      <c r="AZ409">
        <v>0.5</v>
      </c>
      <c r="BA409">
        <v>84306</v>
      </c>
      <c r="BB409">
        <v>1428</v>
      </c>
      <c r="BC409">
        <v>83592</v>
      </c>
      <c r="BD409">
        <v>1238158</v>
      </c>
      <c r="BE409">
        <v>14.69</v>
      </c>
    </row>
    <row r="410" spans="37:57" x14ac:dyDescent="0.3">
      <c r="AK410">
        <v>2003</v>
      </c>
      <c r="AL410">
        <v>73</v>
      </c>
      <c r="AM410">
        <v>3.3459999999999997E-2</v>
      </c>
      <c r="AN410">
        <v>3.2910000000000002E-2</v>
      </c>
      <c r="AO410">
        <v>0.5</v>
      </c>
      <c r="AP410">
        <v>73177</v>
      </c>
      <c r="AQ410">
        <v>2408</v>
      </c>
      <c r="AR410">
        <v>71973</v>
      </c>
      <c r="AS410">
        <v>829427</v>
      </c>
      <c r="AT410">
        <v>11.33</v>
      </c>
      <c r="AV410">
        <v>2003</v>
      </c>
      <c r="AW410">
        <v>73</v>
      </c>
      <c r="AX410">
        <v>1.7860000000000001E-2</v>
      </c>
      <c r="AY410">
        <v>1.77E-2</v>
      </c>
      <c r="AZ410">
        <v>0.5</v>
      </c>
      <c r="BA410">
        <v>82878</v>
      </c>
      <c r="BB410">
        <v>1467</v>
      </c>
      <c r="BC410">
        <v>82145</v>
      </c>
      <c r="BD410">
        <v>1154566</v>
      </c>
      <c r="BE410">
        <v>13.93</v>
      </c>
    </row>
    <row r="411" spans="37:57" x14ac:dyDescent="0.3">
      <c r="AK411">
        <v>2003</v>
      </c>
      <c r="AL411">
        <v>74</v>
      </c>
      <c r="AM411">
        <v>3.6580000000000001E-2</v>
      </c>
      <c r="AN411">
        <v>3.5929999999999997E-2</v>
      </c>
      <c r="AO411">
        <v>0.5</v>
      </c>
      <c r="AP411">
        <v>70769</v>
      </c>
      <c r="AQ411">
        <v>2542</v>
      </c>
      <c r="AR411">
        <v>69498</v>
      </c>
      <c r="AS411">
        <v>757454</v>
      </c>
      <c r="AT411">
        <v>10.7</v>
      </c>
      <c r="AV411">
        <v>2003</v>
      </c>
      <c r="AW411">
        <v>74</v>
      </c>
      <c r="AX411">
        <v>2.0559999999999998E-2</v>
      </c>
      <c r="AY411">
        <v>2.035E-2</v>
      </c>
      <c r="AZ411">
        <v>0.5</v>
      </c>
      <c r="BA411">
        <v>81411</v>
      </c>
      <c r="BB411">
        <v>1657</v>
      </c>
      <c r="BC411">
        <v>80583</v>
      </c>
      <c r="BD411">
        <v>1072421</v>
      </c>
      <c r="BE411">
        <v>13.17</v>
      </c>
    </row>
    <row r="412" spans="37:57" x14ac:dyDescent="0.3">
      <c r="AK412">
        <v>2003</v>
      </c>
      <c r="AL412">
        <v>75</v>
      </c>
      <c r="AM412">
        <v>4.0300000000000002E-2</v>
      </c>
      <c r="AN412">
        <v>3.95E-2</v>
      </c>
      <c r="AO412">
        <v>0.5</v>
      </c>
      <c r="AP412">
        <v>68227</v>
      </c>
      <c r="AQ412">
        <v>2695</v>
      </c>
      <c r="AR412">
        <v>66879</v>
      </c>
      <c r="AS412">
        <v>687956</v>
      </c>
      <c r="AT412">
        <v>10.08</v>
      </c>
      <c r="AV412">
        <v>2003</v>
      </c>
      <c r="AW412">
        <v>75</v>
      </c>
      <c r="AX412">
        <v>2.2589999999999999E-2</v>
      </c>
      <c r="AY412">
        <v>2.2339999999999999E-2</v>
      </c>
      <c r="AZ412">
        <v>0.5</v>
      </c>
      <c r="BA412">
        <v>79755</v>
      </c>
      <c r="BB412">
        <v>1782</v>
      </c>
      <c r="BC412">
        <v>78864</v>
      </c>
      <c r="BD412">
        <v>991839</v>
      </c>
      <c r="BE412">
        <v>12.44</v>
      </c>
    </row>
    <row r="413" spans="37:57" x14ac:dyDescent="0.3">
      <c r="AK413">
        <v>2003</v>
      </c>
      <c r="AL413">
        <v>76</v>
      </c>
      <c r="AM413">
        <v>4.5659999999999999E-2</v>
      </c>
      <c r="AN413">
        <v>4.4639999999999999E-2</v>
      </c>
      <c r="AO413">
        <v>0.5</v>
      </c>
      <c r="AP413">
        <v>65531</v>
      </c>
      <c r="AQ413">
        <v>2926</v>
      </c>
      <c r="AR413">
        <v>64069</v>
      </c>
      <c r="AS413">
        <v>621077</v>
      </c>
      <c r="AT413">
        <v>9.48</v>
      </c>
      <c r="AV413">
        <v>2003</v>
      </c>
      <c r="AW413">
        <v>76</v>
      </c>
      <c r="AX413">
        <v>2.6749999999999999E-2</v>
      </c>
      <c r="AY413">
        <v>2.64E-2</v>
      </c>
      <c r="AZ413">
        <v>0.5</v>
      </c>
      <c r="BA413">
        <v>77973</v>
      </c>
      <c r="BB413">
        <v>2058</v>
      </c>
      <c r="BC413">
        <v>76944</v>
      </c>
      <c r="BD413">
        <v>912975</v>
      </c>
      <c r="BE413">
        <v>11.71</v>
      </c>
    </row>
    <row r="414" spans="37:57" x14ac:dyDescent="0.3">
      <c r="AK414">
        <v>2003</v>
      </c>
      <c r="AL414">
        <v>77</v>
      </c>
      <c r="AM414">
        <v>5.178E-2</v>
      </c>
      <c r="AN414">
        <v>5.0470000000000001E-2</v>
      </c>
      <c r="AO414">
        <v>0.5</v>
      </c>
      <c r="AP414">
        <v>62606</v>
      </c>
      <c r="AQ414">
        <v>3160</v>
      </c>
      <c r="AR414">
        <v>61026</v>
      </c>
      <c r="AS414">
        <v>557009</v>
      </c>
      <c r="AT414">
        <v>8.9</v>
      </c>
      <c r="AV414">
        <v>2003</v>
      </c>
      <c r="AW414">
        <v>77</v>
      </c>
      <c r="AX414">
        <v>2.9090000000000001E-2</v>
      </c>
      <c r="AY414">
        <v>2.8670000000000001E-2</v>
      </c>
      <c r="AZ414">
        <v>0.5</v>
      </c>
      <c r="BA414">
        <v>75915</v>
      </c>
      <c r="BB414">
        <v>2176</v>
      </c>
      <c r="BC414">
        <v>74827</v>
      </c>
      <c r="BD414">
        <v>836031</v>
      </c>
      <c r="BE414">
        <v>11.01</v>
      </c>
    </row>
    <row r="415" spans="37:57" x14ac:dyDescent="0.3">
      <c r="AK415">
        <v>2003</v>
      </c>
      <c r="AL415">
        <v>78</v>
      </c>
      <c r="AM415">
        <v>5.577E-2</v>
      </c>
      <c r="AN415">
        <v>5.425E-2</v>
      </c>
      <c r="AO415">
        <v>0.5</v>
      </c>
      <c r="AP415">
        <v>59446</v>
      </c>
      <c r="AQ415">
        <v>3225</v>
      </c>
      <c r="AR415">
        <v>57833</v>
      </c>
      <c r="AS415">
        <v>495983</v>
      </c>
      <c r="AT415">
        <v>8.34</v>
      </c>
      <c r="AV415">
        <v>2003</v>
      </c>
      <c r="AW415">
        <v>78</v>
      </c>
      <c r="AX415">
        <v>3.3709999999999997E-2</v>
      </c>
      <c r="AY415">
        <v>3.3149999999999999E-2</v>
      </c>
      <c r="AZ415">
        <v>0.5</v>
      </c>
      <c r="BA415">
        <v>73738</v>
      </c>
      <c r="BB415">
        <v>2444</v>
      </c>
      <c r="BC415">
        <v>72516</v>
      </c>
      <c r="BD415">
        <v>761205</v>
      </c>
      <c r="BE415">
        <v>10.32</v>
      </c>
    </row>
    <row r="416" spans="37:57" x14ac:dyDescent="0.3">
      <c r="AK416">
        <v>2003</v>
      </c>
      <c r="AL416">
        <v>79</v>
      </c>
      <c r="AM416">
        <v>6.2969999999999998E-2</v>
      </c>
      <c r="AN416">
        <v>6.105E-2</v>
      </c>
      <c r="AO416">
        <v>0.5</v>
      </c>
      <c r="AP416">
        <v>56221</v>
      </c>
      <c r="AQ416">
        <v>3432</v>
      </c>
      <c r="AR416">
        <v>54505</v>
      </c>
      <c r="AS416">
        <v>438150</v>
      </c>
      <c r="AT416">
        <v>7.79</v>
      </c>
      <c r="AV416">
        <v>2003</v>
      </c>
      <c r="AW416">
        <v>79</v>
      </c>
      <c r="AX416">
        <v>4.0090000000000001E-2</v>
      </c>
      <c r="AY416">
        <v>3.9300000000000002E-2</v>
      </c>
      <c r="AZ416">
        <v>0.5</v>
      </c>
      <c r="BA416">
        <v>71294</v>
      </c>
      <c r="BB416">
        <v>2802</v>
      </c>
      <c r="BC416">
        <v>69893</v>
      </c>
      <c r="BD416">
        <v>688688</v>
      </c>
      <c r="BE416">
        <v>9.66</v>
      </c>
    </row>
    <row r="417" spans="37:57" x14ac:dyDescent="0.3">
      <c r="AK417">
        <v>2003</v>
      </c>
      <c r="AL417">
        <v>80</v>
      </c>
      <c r="AM417">
        <v>7.0139999999999994E-2</v>
      </c>
      <c r="AN417">
        <v>6.7760000000000001E-2</v>
      </c>
      <c r="AO417">
        <v>0.5</v>
      </c>
      <c r="AP417">
        <v>52789</v>
      </c>
      <c r="AQ417">
        <v>3577</v>
      </c>
      <c r="AR417">
        <v>51000</v>
      </c>
      <c r="AS417">
        <v>383645</v>
      </c>
      <c r="AT417">
        <v>7.27</v>
      </c>
      <c r="AV417">
        <v>2003</v>
      </c>
      <c r="AW417">
        <v>80</v>
      </c>
      <c r="AX417">
        <v>4.4060000000000002E-2</v>
      </c>
      <c r="AY417">
        <v>4.3110000000000002E-2</v>
      </c>
      <c r="AZ417">
        <v>0.5</v>
      </c>
      <c r="BA417">
        <v>68492</v>
      </c>
      <c r="BB417">
        <v>2952</v>
      </c>
      <c r="BC417">
        <v>67016</v>
      </c>
      <c r="BD417">
        <v>618796</v>
      </c>
      <c r="BE417">
        <v>9.0299999999999994</v>
      </c>
    </row>
    <row r="418" spans="37:57" x14ac:dyDescent="0.3">
      <c r="AK418">
        <v>2003</v>
      </c>
      <c r="AL418">
        <v>81</v>
      </c>
      <c r="AM418">
        <v>8.6860000000000007E-2</v>
      </c>
      <c r="AN418">
        <v>8.3239999999999995E-2</v>
      </c>
      <c r="AO418">
        <v>0.5</v>
      </c>
      <c r="AP418">
        <v>49211</v>
      </c>
      <c r="AQ418">
        <v>4097</v>
      </c>
      <c r="AR418">
        <v>47163</v>
      </c>
      <c r="AS418">
        <v>332645</v>
      </c>
      <c r="AT418">
        <v>6.76</v>
      </c>
      <c r="AV418">
        <v>2003</v>
      </c>
      <c r="AW418">
        <v>81</v>
      </c>
      <c r="AX418">
        <v>5.2260000000000001E-2</v>
      </c>
      <c r="AY418">
        <v>5.0930000000000003E-2</v>
      </c>
      <c r="AZ418">
        <v>0.5</v>
      </c>
      <c r="BA418">
        <v>65539</v>
      </c>
      <c r="BB418">
        <v>3338</v>
      </c>
      <c r="BC418">
        <v>63870</v>
      </c>
      <c r="BD418">
        <v>551780</v>
      </c>
      <c r="BE418">
        <v>8.42</v>
      </c>
    </row>
    <row r="419" spans="37:57" x14ac:dyDescent="0.3">
      <c r="AK419">
        <v>2003</v>
      </c>
      <c r="AL419">
        <v>82</v>
      </c>
      <c r="AM419">
        <v>8.9459999999999998E-2</v>
      </c>
      <c r="AN419">
        <v>8.5629999999999998E-2</v>
      </c>
      <c r="AO419">
        <v>0.5</v>
      </c>
      <c r="AP419">
        <v>45115</v>
      </c>
      <c r="AQ419">
        <v>3863</v>
      </c>
      <c r="AR419">
        <v>43183</v>
      </c>
      <c r="AS419">
        <v>285482</v>
      </c>
      <c r="AT419">
        <v>6.33</v>
      </c>
      <c r="AV419">
        <v>2003</v>
      </c>
      <c r="AW419">
        <v>82</v>
      </c>
      <c r="AX419">
        <v>5.7090000000000002E-2</v>
      </c>
      <c r="AY419">
        <v>5.5500000000000001E-2</v>
      </c>
      <c r="AZ419">
        <v>0.5</v>
      </c>
      <c r="BA419">
        <v>62201</v>
      </c>
      <c r="BB419">
        <v>3452</v>
      </c>
      <c r="BC419">
        <v>60475</v>
      </c>
      <c r="BD419">
        <v>487910</v>
      </c>
      <c r="BE419">
        <v>7.84</v>
      </c>
    </row>
    <row r="420" spans="37:57" x14ac:dyDescent="0.3">
      <c r="AK420">
        <v>2003</v>
      </c>
      <c r="AL420">
        <v>83</v>
      </c>
      <c r="AM420">
        <v>0.10979</v>
      </c>
      <c r="AN420">
        <v>0.10408000000000001</v>
      </c>
      <c r="AO420">
        <v>0.5</v>
      </c>
      <c r="AP420">
        <v>41251</v>
      </c>
      <c r="AQ420">
        <v>4293</v>
      </c>
      <c r="AR420">
        <v>39105</v>
      </c>
      <c r="AS420">
        <v>242299</v>
      </c>
      <c r="AT420">
        <v>5.87</v>
      </c>
      <c r="AV420">
        <v>2003</v>
      </c>
      <c r="AW420">
        <v>83</v>
      </c>
      <c r="AX420">
        <v>6.9199999999999998E-2</v>
      </c>
      <c r="AY420">
        <v>6.6879999999999995E-2</v>
      </c>
      <c r="AZ420">
        <v>0.5</v>
      </c>
      <c r="BA420">
        <v>58749</v>
      </c>
      <c r="BB420">
        <v>3929</v>
      </c>
      <c r="BC420">
        <v>56784</v>
      </c>
      <c r="BD420">
        <v>427435</v>
      </c>
      <c r="BE420">
        <v>7.28</v>
      </c>
    </row>
    <row r="421" spans="37:57" x14ac:dyDescent="0.3">
      <c r="AK421">
        <v>2003</v>
      </c>
      <c r="AL421">
        <v>84</v>
      </c>
      <c r="AM421">
        <v>0.10707999999999999</v>
      </c>
      <c r="AN421">
        <v>0.10163999999999999</v>
      </c>
      <c r="AO421">
        <v>0.5</v>
      </c>
      <c r="AP421">
        <v>36958</v>
      </c>
      <c r="AQ421">
        <v>3757</v>
      </c>
      <c r="AR421">
        <v>35080</v>
      </c>
      <c r="AS421">
        <v>203194</v>
      </c>
      <c r="AT421">
        <v>5.5</v>
      </c>
      <c r="AV421">
        <v>2003</v>
      </c>
      <c r="AW421">
        <v>84</v>
      </c>
      <c r="AX421">
        <v>7.5410000000000005E-2</v>
      </c>
      <c r="AY421">
        <v>7.2669999999999998E-2</v>
      </c>
      <c r="AZ421">
        <v>0.5</v>
      </c>
      <c r="BA421">
        <v>54820</v>
      </c>
      <c r="BB421">
        <v>3984</v>
      </c>
      <c r="BC421">
        <v>52828</v>
      </c>
      <c r="BD421">
        <v>370650</v>
      </c>
      <c r="BE421">
        <v>6.76</v>
      </c>
    </row>
    <row r="422" spans="37:57" x14ac:dyDescent="0.3">
      <c r="AK422">
        <v>2003</v>
      </c>
      <c r="AL422">
        <v>85</v>
      </c>
      <c r="AM422">
        <v>0.13055</v>
      </c>
      <c r="AN422">
        <v>0.12255000000000001</v>
      </c>
      <c r="AO422">
        <v>0.5</v>
      </c>
      <c r="AP422">
        <v>33202</v>
      </c>
      <c r="AQ422">
        <v>4069</v>
      </c>
      <c r="AR422">
        <v>31167</v>
      </c>
      <c r="AS422">
        <v>168114</v>
      </c>
      <c r="AT422">
        <v>5.0599999999999996</v>
      </c>
      <c r="AV422">
        <v>2003</v>
      </c>
      <c r="AW422">
        <v>85</v>
      </c>
      <c r="AX422">
        <v>8.337E-2</v>
      </c>
      <c r="AY422">
        <v>8.004E-2</v>
      </c>
      <c r="AZ422">
        <v>0.5</v>
      </c>
      <c r="BA422">
        <v>50836</v>
      </c>
      <c r="BB422">
        <v>4069</v>
      </c>
      <c r="BC422">
        <v>48802</v>
      </c>
      <c r="BD422">
        <v>317823</v>
      </c>
      <c r="BE422">
        <v>6.25</v>
      </c>
    </row>
    <row r="423" spans="37:57" x14ac:dyDescent="0.3">
      <c r="AK423">
        <v>2003</v>
      </c>
      <c r="AL423">
        <v>86</v>
      </c>
      <c r="AM423">
        <v>0.14691000000000001</v>
      </c>
      <c r="AN423">
        <v>0.13686000000000001</v>
      </c>
      <c r="AO423">
        <v>0.5</v>
      </c>
      <c r="AP423">
        <v>29133</v>
      </c>
      <c r="AQ423">
        <v>3987</v>
      </c>
      <c r="AR423">
        <v>27139</v>
      </c>
      <c r="AS423">
        <v>136947</v>
      </c>
      <c r="AT423">
        <v>4.7</v>
      </c>
      <c r="AV423">
        <v>2003</v>
      </c>
      <c r="AW423">
        <v>86</v>
      </c>
      <c r="AX423">
        <v>0.10340000000000001</v>
      </c>
      <c r="AY423">
        <v>9.8309999999999995E-2</v>
      </c>
      <c r="AZ423">
        <v>0.5</v>
      </c>
      <c r="BA423">
        <v>46767</v>
      </c>
      <c r="BB423">
        <v>4598</v>
      </c>
      <c r="BC423">
        <v>44468</v>
      </c>
      <c r="BD423">
        <v>269021</v>
      </c>
      <c r="BE423">
        <v>5.75</v>
      </c>
    </row>
    <row r="424" spans="37:57" x14ac:dyDescent="0.3">
      <c r="AK424">
        <v>2003</v>
      </c>
      <c r="AL424">
        <v>87</v>
      </c>
      <c r="AM424">
        <v>0.16441</v>
      </c>
      <c r="AN424">
        <v>0.15192</v>
      </c>
      <c r="AO424">
        <v>0.5</v>
      </c>
      <c r="AP424">
        <v>25146</v>
      </c>
      <c r="AQ424">
        <v>3820</v>
      </c>
      <c r="AR424">
        <v>23236</v>
      </c>
      <c r="AS424">
        <v>109808</v>
      </c>
      <c r="AT424">
        <v>4.37</v>
      </c>
      <c r="AV424">
        <v>2003</v>
      </c>
      <c r="AW424">
        <v>87</v>
      </c>
      <c r="AX424">
        <v>0.11229</v>
      </c>
      <c r="AY424">
        <v>0.10632</v>
      </c>
      <c r="AZ424">
        <v>0.5</v>
      </c>
      <c r="BA424">
        <v>42169</v>
      </c>
      <c r="BB424">
        <v>4483</v>
      </c>
      <c r="BC424">
        <v>39928</v>
      </c>
      <c r="BD424">
        <v>224553</v>
      </c>
      <c r="BE424">
        <v>5.33</v>
      </c>
    </row>
    <row r="425" spans="37:57" x14ac:dyDescent="0.3">
      <c r="AK425">
        <v>2003</v>
      </c>
      <c r="AL425">
        <v>88</v>
      </c>
      <c r="AM425">
        <v>0.18314</v>
      </c>
      <c r="AN425">
        <v>0.16777</v>
      </c>
      <c r="AO425">
        <v>0.5</v>
      </c>
      <c r="AP425">
        <v>21325</v>
      </c>
      <c r="AQ425">
        <v>3578</v>
      </c>
      <c r="AR425">
        <v>19537</v>
      </c>
      <c r="AS425">
        <v>86572</v>
      </c>
      <c r="AT425">
        <v>4.0599999999999996</v>
      </c>
      <c r="AV425">
        <v>2003</v>
      </c>
      <c r="AW425">
        <v>88</v>
      </c>
      <c r="AX425">
        <v>0.13367000000000001</v>
      </c>
      <c r="AY425">
        <v>0.12529000000000001</v>
      </c>
      <c r="AZ425">
        <v>0.5</v>
      </c>
      <c r="BA425">
        <v>37686</v>
      </c>
      <c r="BB425">
        <v>4722</v>
      </c>
      <c r="BC425">
        <v>35325</v>
      </c>
      <c r="BD425">
        <v>184625</v>
      </c>
      <c r="BE425">
        <v>4.9000000000000004</v>
      </c>
    </row>
    <row r="426" spans="37:57" x14ac:dyDescent="0.3">
      <c r="AK426">
        <v>2003</v>
      </c>
      <c r="AL426">
        <v>89</v>
      </c>
      <c r="AM426">
        <v>0.20369000000000001</v>
      </c>
      <c r="AN426">
        <v>0.18487000000000001</v>
      </c>
      <c r="AO426">
        <v>0.5</v>
      </c>
      <c r="AP426">
        <v>17748</v>
      </c>
      <c r="AQ426">
        <v>3281</v>
      </c>
      <c r="AR426">
        <v>16107</v>
      </c>
      <c r="AS426">
        <v>67036</v>
      </c>
      <c r="AT426">
        <v>3.78</v>
      </c>
      <c r="AV426">
        <v>2003</v>
      </c>
      <c r="AW426">
        <v>89</v>
      </c>
      <c r="AX426">
        <v>0.14757999999999999</v>
      </c>
      <c r="AY426">
        <v>0.13744000000000001</v>
      </c>
      <c r="AZ426">
        <v>0.5</v>
      </c>
      <c r="BA426">
        <v>32964</v>
      </c>
      <c r="BB426">
        <v>4531</v>
      </c>
      <c r="BC426">
        <v>30699</v>
      </c>
      <c r="BD426">
        <v>149300</v>
      </c>
      <c r="BE426">
        <v>4.53</v>
      </c>
    </row>
    <row r="427" spans="37:57" x14ac:dyDescent="0.3">
      <c r="AK427">
        <v>2003</v>
      </c>
      <c r="AL427">
        <v>90</v>
      </c>
      <c r="AM427">
        <v>0.21661</v>
      </c>
      <c r="AN427">
        <v>0.19544</v>
      </c>
      <c r="AO427">
        <v>0.5</v>
      </c>
      <c r="AP427">
        <v>14467</v>
      </c>
      <c r="AQ427">
        <v>2827</v>
      </c>
      <c r="AR427">
        <v>13053</v>
      </c>
      <c r="AS427">
        <v>50929</v>
      </c>
      <c r="AT427">
        <v>3.52</v>
      </c>
      <c r="AV427">
        <v>2003</v>
      </c>
      <c r="AW427">
        <v>90</v>
      </c>
      <c r="AX427">
        <v>0.17093</v>
      </c>
      <c r="AY427">
        <v>0.15747</v>
      </c>
      <c r="AZ427">
        <v>0.5</v>
      </c>
      <c r="BA427">
        <v>28434</v>
      </c>
      <c r="BB427">
        <v>4478</v>
      </c>
      <c r="BC427">
        <v>26195</v>
      </c>
      <c r="BD427">
        <v>118601</v>
      </c>
      <c r="BE427">
        <v>4.17</v>
      </c>
    </row>
    <row r="428" spans="37:57" x14ac:dyDescent="0.3">
      <c r="AK428">
        <v>2003</v>
      </c>
      <c r="AL428">
        <v>91</v>
      </c>
      <c r="AM428">
        <v>0.25080999999999998</v>
      </c>
      <c r="AN428">
        <v>0.22286</v>
      </c>
      <c r="AO428">
        <v>0.5</v>
      </c>
      <c r="AP428">
        <v>11639</v>
      </c>
      <c r="AQ428">
        <v>2594</v>
      </c>
      <c r="AR428">
        <v>10342</v>
      </c>
      <c r="AS428">
        <v>37876</v>
      </c>
      <c r="AT428">
        <v>3.25</v>
      </c>
      <c r="AV428">
        <v>2003</v>
      </c>
      <c r="AW428">
        <v>91</v>
      </c>
      <c r="AX428">
        <v>0.18415999999999999</v>
      </c>
      <c r="AY428">
        <v>0.16863</v>
      </c>
      <c r="AZ428">
        <v>0.5</v>
      </c>
      <c r="BA428">
        <v>23956</v>
      </c>
      <c r="BB428">
        <v>4040</v>
      </c>
      <c r="BC428">
        <v>21936</v>
      </c>
      <c r="BD428">
        <v>92406</v>
      </c>
      <c r="BE428">
        <v>3.86</v>
      </c>
    </row>
    <row r="429" spans="37:57" x14ac:dyDescent="0.3">
      <c r="AK429">
        <v>2003</v>
      </c>
      <c r="AL429">
        <v>92</v>
      </c>
      <c r="AM429">
        <v>0.25979999999999998</v>
      </c>
      <c r="AN429">
        <v>0.22993</v>
      </c>
      <c r="AO429">
        <v>0.5</v>
      </c>
      <c r="AP429">
        <v>9045</v>
      </c>
      <c r="AQ429">
        <v>2080</v>
      </c>
      <c r="AR429">
        <v>8005</v>
      </c>
      <c r="AS429">
        <v>27533</v>
      </c>
      <c r="AT429">
        <v>3.04</v>
      </c>
      <c r="AV429">
        <v>2003</v>
      </c>
      <c r="AW429">
        <v>92</v>
      </c>
      <c r="AX429">
        <v>0.21715000000000001</v>
      </c>
      <c r="AY429">
        <v>0.19588</v>
      </c>
      <c r="AZ429">
        <v>0.5</v>
      </c>
      <c r="BA429">
        <v>19916</v>
      </c>
      <c r="BB429">
        <v>3901</v>
      </c>
      <c r="BC429">
        <v>17966</v>
      </c>
      <c r="BD429">
        <v>70470</v>
      </c>
      <c r="BE429">
        <v>3.54</v>
      </c>
    </row>
    <row r="430" spans="37:57" x14ac:dyDescent="0.3">
      <c r="AK430">
        <v>2003</v>
      </c>
      <c r="AL430">
        <v>93</v>
      </c>
      <c r="AM430">
        <v>0.29804999999999998</v>
      </c>
      <c r="AN430">
        <v>0.25940000000000002</v>
      </c>
      <c r="AO430">
        <v>0.5</v>
      </c>
      <c r="AP430">
        <v>6966</v>
      </c>
      <c r="AQ430">
        <v>1807</v>
      </c>
      <c r="AR430">
        <v>6062</v>
      </c>
      <c r="AS430">
        <v>19528</v>
      </c>
      <c r="AT430">
        <v>2.8</v>
      </c>
      <c r="AV430">
        <v>2003</v>
      </c>
      <c r="AW430">
        <v>93</v>
      </c>
      <c r="AX430">
        <v>0.2402</v>
      </c>
      <c r="AY430">
        <v>0.21443999999999999</v>
      </c>
      <c r="AZ430">
        <v>0.5</v>
      </c>
      <c r="BA430">
        <v>16015</v>
      </c>
      <c r="BB430">
        <v>3434</v>
      </c>
      <c r="BC430">
        <v>14298</v>
      </c>
      <c r="BD430">
        <v>52504</v>
      </c>
      <c r="BE430">
        <v>3.28</v>
      </c>
    </row>
    <row r="431" spans="37:57" x14ac:dyDescent="0.3">
      <c r="AK431">
        <v>2003</v>
      </c>
      <c r="AL431">
        <v>94</v>
      </c>
      <c r="AM431">
        <v>0.32973000000000002</v>
      </c>
      <c r="AN431">
        <v>0.28305999999999998</v>
      </c>
      <c r="AO431">
        <v>0.5</v>
      </c>
      <c r="AP431">
        <v>5159</v>
      </c>
      <c r="AQ431">
        <v>1460</v>
      </c>
      <c r="AR431">
        <v>4429</v>
      </c>
      <c r="AS431">
        <v>13466</v>
      </c>
      <c r="AT431">
        <v>2.61</v>
      </c>
      <c r="AV431">
        <v>2003</v>
      </c>
      <c r="AW431">
        <v>94</v>
      </c>
      <c r="AX431">
        <v>0.25649</v>
      </c>
      <c r="AY431">
        <v>0.22733</v>
      </c>
      <c r="AZ431">
        <v>0.5</v>
      </c>
      <c r="BA431">
        <v>12581</v>
      </c>
      <c r="BB431">
        <v>2860</v>
      </c>
      <c r="BC431">
        <v>11151</v>
      </c>
      <c r="BD431">
        <v>38206</v>
      </c>
      <c r="BE431">
        <v>3.04</v>
      </c>
    </row>
    <row r="432" spans="37:57" x14ac:dyDescent="0.3">
      <c r="AK432">
        <v>2003</v>
      </c>
      <c r="AL432">
        <v>95</v>
      </c>
      <c r="AM432">
        <v>0.35700999999999999</v>
      </c>
      <c r="AN432">
        <v>0.30293999999999999</v>
      </c>
      <c r="AO432">
        <v>0.5</v>
      </c>
      <c r="AP432">
        <v>3698</v>
      </c>
      <c r="AQ432">
        <v>1120</v>
      </c>
      <c r="AR432">
        <v>3138</v>
      </c>
      <c r="AS432">
        <v>9037</v>
      </c>
      <c r="AT432">
        <v>2.44</v>
      </c>
      <c r="AV432">
        <v>2003</v>
      </c>
      <c r="AW432">
        <v>95</v>
      </c>
      <c r="AX432">
        <v>0.29624</v>
      </c>
      <c r="AY432">
        <v>0.25802000000000003</v>
      </c>
      <c r="AZ432">
        <v>0.5</v>
      </c>
      <c r="BA432">
        <v>9721</v>
      </c>
      <c r="BB432">
        <v>2508</v>
      </c>
      <c r="BC432">
        <v>8467</v>
      </c>
      <c r="BD432">
        <v>27055</v>
      </c>
      <c r="BE432">
        <v>2.78</v>
      </c>
    </row>
    <row r="433" spans="37:57" x14ac:dyDescent="0.3">
      <c r="AK433">
        <v>2003</v>
      </c>
      <c r="AL433">
        <v>96</v>
      </c>
      <c r="AM433">
        <v>0.38756000000000002</v>
      </c>
      <c r="AN433">
        <v>0.32464999999999999</v>
      </c>
      <c r="AO433">
        <v>0.5</v>
      </c>
      <c r="AP433">
        <v>2578</v>
      </c>
      <c r="AQ433">
        <v>837</v>
      </c>
      <c r="AR433">
        <v>2160</v>
      </c>
      <c r="AS433">
        <v>5899</v>
      </c>
      <c r="AT433">
        <v>2.29</v>
      </c>
      <c r="AV433">
        <v>2003</v>
      </c>
      <c r="AW433">
        <v>96</v>
      </c>
      <c r="AX433">
        <v>0.32784999999999997</v>
      </c>
      <c r="AY433">
        <v>0.28167999999999999</v>
      </c>
      <c r="AZ433">
        <v>0.5</v>
      </c>
      <c r="BA433">
        <v>7213</v>
      </c>
      <c r="BB433">
        <v>2032</v>
      </c>
      <c r="BC433">
        <v>6197</v>
      </c>
      <c r="BD433">
        <v>18589</v>
      </c>
      <c r="BE433">
        <v>2.58</v>
      </c>
    </row>
    <row r="434" spans="37:57" x14ac:dyDescent="0.3">
      <c r="AK434">
        <v>2003</v>
      </c>
      <c r="AL434">
        <v>97</v>
      </c>
      <c r="AM434">
        <v>0.41903000000000001</v>
      </c>
      <c r="AN434">
        <v>0.34644000000000003</v>
      </c>
      <c r="AO434">
        <v>0.5</v>
      </c>
      <c r="AP434">
        <v>1741</v>
      </c>
      <c r="AQ434">
        <v>603</v>
      </c>
      <c r="AR434">
        <v>1439</v>
      </c>
      <c r="AS434">
        <v>3739</v>
      </c>
      <c r="AT434">
        <v>2.15</v>
      </c>
      <c r="AV434">
        <v>2003</v>
      </c>
      <c r="AW434">
        <v>97</v>
      </c>
      <c r="AX434">
        <v>0.36110999999999999</v>
      </c>
      <c r="AY434">
        <v>0.30587999999999999</v>
      </c>
      <c r="AZ434">
        <v>0.5</v>
      </c>
      <c r="BA434">
        <v>5181</v>
      </c>
      <c r="BB434">
        <v>1585</v>
      </c>
      <c r="BC434">
        <v>4389</v>
      </c>
      <c r="BD434">
        <v>12392</v>
      </c>
      <c r="BE434">
        <v>2.39</v>
      </c>
    </row>
    <row r="435" spans="37:57" x14ac:dyDescent="0.3">
      <c r="AK435">
        <v>2003</v>
      </c>
      <c r="AL435">
        <v>98</v>
      </c>
      <c r="AM435">
        <v>0.45116000000000001</v>
      </c>
      <c r="AN435">
        <v>0.36812</v>
      </c>
      <c r="AO435">
        <v>0.5</v>
      </c>
      <c r="AP435">
        <v>1138</v>
      </c>
      <c r="AQ435">
        <v>419</v>
      </c>
      <c r="AR435">
        <v>928</v>
      </c>
      <c r="AS435">
        <v>2300</v>
      </c>
      <c r="AT435">
        <v>2.02</v>
      </c>
      <c r="AV435">
        <v>2003</v>
      </c>
      <c r="AW435">
        <v>98</v>
      </c>
      <c r="AX435">
        <v>0.39576</v>
      </c>
      <c r="AY435">
        <v>0.33038000000000001</v>
      </c>
      <c r="AZ435">
        <v>0.5</v>
      </c>
      <c r="BA435">
        <v>3596</v>
      </c>
      <c r="BB435">
        <v>1188</v>
      </c>
      <c r="BC435">
        <v>3002</v>
      </c>
      <c r="BD435">
        <v>8004</v>
      </c>
      <c r="BE435">
        <v>2.23</v>
      </c>
    </row>
    <row r="436" spans="37:57" x14ac:dyDescent="0.3">
      <c r="AK436">
        <v>2003</v>
      </c>
      <c r="AL436">
        <v>99</v>
      </c>
      <c r="AM436">
        <v>0.48370999999999997</v>
      </c>
      <c r="AN436">
        <v>0.38951000000000002</v>
      </c>
      <c r="AO436">
        <v>0.5</v>
      </c>
      <c r="AP436">
        <v>719</v>
      </c>
      <c r="AQ436">
        <v>280</v>
      </c>
      <c r="AR436">
        <v>579</v>
      </c>
      <c r="AS436">
        <v>1371</v>
      </c>
      <c r="AT436">
        <v>1.91</v>
      </c>
      <c r="AV436">
        <v>2003</v>
      </c>
      <c r="AW436">
        <v>99</v>
      </c>
      <c r="AX436">
        <v>0.43148999999999998</v>
      </c>
      <c r="AY436">
        <v>0.35492000000000001</v>
      </c>
      <c r="AZ436">
        <v>0.5</v>
      </c>
      <c r="BA436">
        <v>2408</v>
      </c>
      <c r="BB436">
        <v>855</v>
      </c>
      <c r="BC436">
        <v>1981</v>
      </c>
      <c r="BD436">
        <v>5001</v>
      </c>
      <c r="BE436">
        <v>2.08</v>
      </c>
    </row>
    <row r="437" spans="37:57" x14ac:dyDescent="0.3">
      <c r="AK437">
        <v>2003</v>
      </c>
      <c r="AL437">
        <v>100</v>
      </c>
      <c r="AM437">
        <v>0.51639000000000002</v>
      </c>
      <c r="AN437">
        <v>0.41042000000000001</v>
      </c>
      <c r="AO437">
        <v>0.5</v>
      </c>
      <c r="AP437">
        <v>439</v>
      </c>
      <c r="AQ437">
        <v>180</v>
      </c>
      <c r="AR437">
        <v>349</v>
      </c>
      <c r="AS437">
        <v>792</v>
      </c>
      <c r="AT437">
        <v>1.81</v>
      </c>
      <c r="AV437">
        <v>2003</v>
      </c>
      <c r="AW437">
        <v>100</v>
      </c>
      <c r="AX437">
        <v>0.46794000000000002</v>
      </c>
      <c r="AY437">
        <v>0.37922</v>
      </c>
      <c r="AZ437">
        <v>0.5</v>
      </c>
      <c r="BA437">
        <v>1553</v>
      </c>
      <c r="BB437">
        <v>589</v>
      </c>
      <c r="BC437">
        <v>1259</v>
      </c>
      <c r="BD437">
        <v>3021</v>
      </c>
      <c r="BE437">
        <v>1.94</v>
      </c>
    </row>
    <row r="438" spans="37:57" x14ac:dyDescent="0.3">
      <c r="AK438">
        <v>2003</v>
      </c>
      <c r="AL438">
        <v>101</v>
      </c>
      <c r="AM438">
        <v>0.54893999999999998</v>
      </c>
      <c r="AN438">
        <v>0.43071999999999999</v>
      </c>
      <c r="AO438">
        <v>0.5</v>
      </c>
      <c r="AP438">
        <v>259</v>
      </c>
      <c r="AQ438">
        <v>111</v>
      </c>
      <c r="AR438">
        <v>203</v>
      </c>
      <c r="AS438">
        <v>444</v>
      </c>
      <c r="AT438">
        <v>1.71</v>
      </c>
      <c r="AV438">
        <v>2003</v>
      </c>
      <c r="AW438">
        <v>101</v>
      </c>
      <c r="AX438">
        <v>0.50473999999999997</v>
      </c>
      <c r="AY438">
        <v>0.40303</v>
      </c>
      <c r="AZ438">
        <v>0.5</v>
      </c>
      <c r="BA438">
        <v>964</v>
      </c>
      <c r="BB438">
        <v>389</v>
      </c>
      <c r="BC438">
        <v>770</v>
      </c>
      <c r="BD438">
        <v>1762</v>
      </c>
      <c r="BE438">
        <v>1.83</v>
      </c>
    </row>
    <row r="439" spans="37:57" x14ac:dyDescent="0.3">
      <c r="AK439">
        <v>2003</v>
      </c>
      <c r="AL439">
        <v>102</v>
      </c>
      <c r="AM439">
        <v>0.58106999999999998</v>
      </c>
      <c r="AN439">
        <v>0.45025999999999999</v>
      </c>
      <c r="AO439">
        <v>0.5</v>
      </c>
      <c r="AP439">
        <v>147</v>
      </c>
      <c r="AQ439">
        <v>66</v>
      </c>
      <c r="AR439">
        <v>114</v>
      </c>
      <c r="AS439">
        <v>240</v>
      </c>
      <c r="AT439">
        <v>1.63</v>
      </c>
      <c r="AV439">
        <v>2003</v>
      </c>
      <c r="AW439">
        <v>102</v>
      </c>
      <c r="AX439">
        <v>0.54149000000000003</v>
      </c>
      <c r="AY439">
        <v>0.42612</v>
      </c>
      <c r="AZ439">
        <v>0.5</v>
      </c>
      <c r="BA439">
        <v>576</v>
      </c>
      <c r="BB439">
        <v>245</v>
      </c>
      <c r="BC439">
        <v>453</v>
      </c>
      <c r="BD439">
        <v>992</v>
      </c>
      <c r="BE439">
        <v>1.72</v>
      </c>
    </row>
    <row r="440" spans="37:57" x14ac:dyDescent="0.3">
      <c r="AK440">
        <v>2003</v>
      </c>
      <c r="AL440">
        <v>103</v>
      </c>
      <c r="AM440">
        <v>0.61253000000000002</v>
      </c>
      <c r="AN440">
        <v>0.46892</v>
      </c>
      <c r="AO440">
        <v>0.5</v>
      </c>
      <c r="AP440">
        <v>81</v>
      </c>
      <c r="AQ440">
        <v>38</v>
      </c>
      <c r="AR440">
        <v>62</v>
      </c>
      <c r="AS440">
        <v>126</v>
      </c>
      <c r="AT440">
        <v>1.56</v>
      </c>
      <c r="AV440">
        <v>2003</v>
      </c>
      <c r="AW440">
        <v>103</v>
      </c>
      <c r="AX440">
        <v>0.57779000000000003</v>
      </c>
      <c r="AY440">
        <v>0.44829000000000002</v>
      </c>
      <c r="AZ440">
        <v>0.5</v>
      </c>
      <c r="BA440">
        <v>330</v>
      </c>
      <c r="BB440">
        <v>148</v>
      </c>
      <c r="BC440">
        <v>256</v>
      </c>
      <c r="BD440">
        <v>539</v>
      </c>
      <c r="BE440">
        <v>1.63</v>
      </c>
    </row>
    <row r="441" spans="37:57" x14ac:dyDescent="0.3">
      <c r="AK441">
        <v>2003</v>
      </c>
      <c r="AL441">
        <v>104</v>
      </c>
      <c r="AM441">
        <v>0.64307999999999998</v>
      </c>
      <c r="AN441">
        <v>0.48662</v>
      </c>
      <c r="AO441">
        <v>0.5</v>
      </c>
      <c r="AP441">
        <v>43</v>
      </c>
      <c r="AQ441">
        <v>21</v>
      </c>
      <c r="AR441">
        <v>33</v>
      </c>
      <c r="AS441">
        <v>64</v>
      </c>
      <c r="AT441">
        <v>1.49</v>
      </c>
      <c r="AV441">
        <v>2003</v>
      </c>
      <c r="AW441">
        <v>104</v>
      </c>
      <c r="AX441">
        <v>0.61326999999999998</v>
      </c>
      <c r="AY441">
        <v>0.46934999999999999</v>
      </c>
      <c r="AZ441">
        <v>0.5</v>
      </c>
      <c r="BA441">
        <v>182</v>
      </c>
      <c r="BB441">
        <v>86</v>
      </c>
      <c r="BC441">
        <v>139</v>
      </c>
      <c r="BD441">
        <v>283</v>
      </c>
      <c r="BE441">
        <v>1.55</v>
      </c>
    </row>
    <row r="442" spans="37:57" x14ac:dyDescent="0.3">
      <c r="AK442">
        <v>2003</v>
      </c>
      <c r="AL442">
        <v>105</v>
      </c>
      <c r="AM442">
        <v>0.67251000000000005</v>
      </c>
      <c r="AN442">
        <v>0.50327999999999995</v>
      </c>
      <c r="AO442">
        <v>0.5</v>
      </c>
      <c r="AP442">
        <v>22</v>
      </c>
      <c r="AQ442">
        <v>11</v>
      </c>
      <c r="AR442">
        <v>17</v>
      </c>
      <c r="AS442">
        <v>32</v>
      </c>
      <c r="AT442">
        <v>1.44</v>
      </c>
      <c r="AV442">
        <v>2003</v>
      </c>
      <c r="AW442">
        <v>105</v>
      </c>
      <c r="AX442">
        <v>0.64759</v>
      </c>
      <c r="AY442">
        <v>0.48919000000000001</v>
      </c>
      <c r="AZ442">
        <v>0.5</v>
      </c>
      <c r="BA442">
        <v>97</v>
      </c>
      <c r="BB442">
        <v>47</v>
      </c>
      <c r="BC442">
        <v>73</v>
      </c>
      <c r="BD442">
        <v>143</v>
      </c>
      <c r="BE442">
        <v>1.48</v>
      </c>
    </row>
    <row r="443" spans="37:57" x14ac:dyDescent="0.3">
      <c r="AK443">
        <v>2003</v>
      </c>
      <c r="AL443">
        <v>106</v>
      </c>
      <c r="AM443">
        <v>0.70064000000000004</v>
      </c>
      <c r="AN443">
        <v>0.51887000000000005</v>
      </c>
      <c r="AO443">
        <v>0.5</v>
      </c>
      <c r="AP443">
        <v>11</v>
      </c>
      <c r="AQ443">
        <v>6</v>
      </c>
      <c r="AR443">
        <v>8</v>
      </c>
      <c r="AS443">
        <v>15</v>
      </c>
      <c r="AT443">
        <v>1.39</v>
      </c>
      <c r="AV443">
        <v>2003</v>
      </c>
      <c r="AW443">
        <v>106</v>
      </c>
      <c r="AX443">
        <v>0.68045</v>
      </c>
      <c r="AY443">
        <v>0.50770999999999999</v>
      </c>
      <c r="AZ443">
        <v>0.5</v>
      </c>
      <c r="BA443">
        <v>49</v>
      </c>
      <c r="BB443">
        <v>25</v>
      </c>
      <c r="BC443">
        <v>37</v>
      </c>
      <c r="BD443">
        <v>70</v>
      </c>
      <c r="BE443">
        <v>1.42</v>
      </c>
    </row>
    <row r="444" spans="37:57" x14ac:dyDescent="0.3">
      <c r="AK444">
        <v>2003</v>
      </c>
      <c r="AL444">
        <v>107</v>
      </c>
      <c r="AM444">
        <v>0.72733000000000003</v>
      </c>
      <c r="AN444">
        <v>0.53337000000000001</v>
      </c>
      <c r="AO444">
        <v>0.5</v>
      </c>
      <c r="AP444">
        <v>5</v>
      </c>
      <c r="AQ444">
        <v>3</v>
      </c>
      <c r="AR444">
        <v>4</v>
      </c>
      <c r="AS444">
        <v>7</v>
      </c>
      <c r="AT444">
        <v>1.34</v>
      </c>
      <c r="AV444">
        <v>2003</v>
      </c>
      <c r="AW444">
        <v>107</v>
      </c>
      <c r="AX444">
        <v>0.71160999999999996</v>
      </c>
      <c r="AY444">
        <v>0.52485999999999999</v>
      </c>
      <c r="AZ444">
        <v>0.5</v>
      </c>
      <c r="BA444">
        <v>24</v>
      </c>
      <c r="BB444">
        <v>13</v>
      </c>
      <c r="BC444">
        <v>18</v>
      </c>
      <c r="BD444">
        <v>33</v>
      </c>
      <c r="BE444">
        <v>1.36</v>
      </c>
    </row>
    <row r="445" spans="37:57" x14ac:dyDescent="0.3">
      <c r="AK445">
        <v>2003</v>
      </c>
      <c r="AL445">
        <v>108</v>
      </c>
      <c r="AM445">
        <v>0.75248999999999999</v>
      </c>
      <c r="AN445">
        <v>0.54676999999999998</v>
      </c>
      <c r="AO445">
        <v>0.5</v>
      </c>
      <c r="AP445">
        <v>2</v>
      </c>
      <c r="AQ445">
        <v>1</v>
      </c>
      <c r="AR445">
        <v>2</v>
      </c>
      <c r="AS445">
        <v>3</v>
      </c>
      <c r="AT445">
        <v>1.3</v>
      </c>
      <c r="AV445">
        <v>2003</v>
      </c>
      <c r="AW445">
        <v>108</v>
      </c>
      <c r="AX445">
        <v>0.74089000000000005</v>
      </c>
      <c r="AY445">
        <v>0.54061999999999999</v>
      </c>
      <c r="AZ445">
        <v>0.5</v>
      </c>
      <c r="BA445">
        <v>12</v>
      </c>
      <c r="BB445">
        <v>6</v>
      </c>
      <c r="BC445">
        <v>8</v>
      </c>
      <c r="BD445">
        <v>15</v>
      </c>
      <c r="BE445">
        <v>1.32</v>
      </c>
    </row>
    <row r="446" spans="37:57" x14ac:dyDescent="0.3">
      <c r="AK446">
        <v>2003</v>
      </c>
      <c r="AL446">
        <v>109</v>
      </c>
      <c r="AM446">
        <v>0.77603999999999995</v>
      </c>
      <c r="AN446">
        <v>0.55910000000000004</v>
      </c>
      <c r="AO446">
        <v>0.5</v>
      </c>
      <c r="AP446">
        <v>1</v>
      </c>
      <c r="AQ446">
        <v>1</v>
      </c>
      <c r="AR446">
        <v>1</v>
      </c>
      <c r="AS446">
        <v>1</v>
      </c>
      <c r="AT446">
        <v>1.27</v>
      </c>
      <c r="AV446">
        <v>2003</v>
      </c>
      <c r="AW446">
        <v>109</v>
      </c>
      <c r="AX446">
        <v>0.76815999999999995</v>
      </c>
      <c r="AY446">
        <v>0.55500000000000005</v>
      </c>
      <c r="AZ446">
        <v>0.5</v>
      </c>
      <c r="BA446">
        <v>5</v>
      </c>
      <c r="BB446">
        <v>3</v>
      </c>
      <c r="BC446">
        <v>4</v>
      </c>
      <c r="BD446">
        <v>7</v>
      </c>
      <c r="BE446">
        <v>1.28</v>
      </c>
    </row>
    <row r="447" spans="37:57" x14ac:dyDescent="0.3">
      <c r="AK447">
        <v>2003</v>
      </c>
      <c r="AL447" t="s">
        <v>10</v>
      </c>
      <c r="AM447">
        <v>0.79795000000000005</v>
      </c>
      <c r="AN447">
        <v>1</v>
      </c>
      <c r="AO447">
        <v>1.25</v>
      </c>
      <c r="AP447">
        <v>0</v>
      </c>
      <c r="AQ447">
        <v>0</v>
      </c>
      <c r="AR447">
        <v>1</v>
      </c>
      <c r="AS447">
        <v>1</v>
      </c>
      <c r="AT447">
        <v>1.25</v>
      </c>
      <c r="AV447">
        <v>2003</v>
      </c>
      <c r="AW447" t="s">
        <v>10</v>
      </c>
      <c r="AX447">
        <v>0.79337000000000002</v>
      </c>
      <c r="AY447">
        <v>1</v>
      </c>
      <c r="AZ447">
        <v>1.26</v>
      </c>
      <c r="BA447">
        <v>2</v>
      </c>
      <c r="BB447">
        <v>2</v>
      </c>
      <c r="BC447">
        <v>3</v>
      </c>
      <c r="BD447">
        <v>3</v>
      </c>
      <c r="BE447">
        <v>1.26</v>
      </c>
    </row>
    <row r="448" spans="37:57" x14ac:dyDescent="0.3">
      <c r="AK448">
        <v>2004</v>
      </c>
      <c r="AL448">
        <v>0</v>
      </c>
      <c r="AM448">
        <v>3.31E-3</v>
      </c>
      <c r="AN448">
        <v>3.3E-3</v>
      </c>
      <c r="AO448">
        <v>0.05</v>
      </c>
      <c r="AP448">
        <v>100000</v>
      </c>
      <c r="AQ448">
        <v>330</v>
      </c>
      <c r="AR448">
        <v>99687</v>
      </c>
      <c r="AS448">
        <v>7834772</v>
      </c>
      <c r="AT448">
        <v>78.349999999999994</v>
      </c>
      <c r="AV448">
        <v>2004</v>
      </c>
      <c r="AW448">
        <v>0</v>
      </c>
      <c r="AX448">
        <v>2.9399999999999999E-3</v>
      </c>
      <c r="AY448">
        <v>2.9299999999999999E-3</v>
      </c>
      <c r="AZ448">
        <v>0.06</v>
      </c>
      <c r="BA448">
        <v>100000</v>
      </c>
      <c r="BB448">
        <v>293</v>
      </c>
      <c r="BC448">
        <v>99724</v>
      </c>
      <c r="BD448">
        <v>8265724</v>
      </c>
      <c r="BE448">
        <v>82.66</v>
      </c>
    </row>
    <row r="449" spans="37:57" x14ac:dyDescent="0.3">
      <c r="AK449">
        <v>2004</v>
      </c>
      <c r="AL449">
        <v>1</v>
      </c>
      <c r="AM449">
        <v>1.6000000000000001E-4</v>
      </c>
      <c r="AN449">
        <v>1.6000000000000001E-4</v>
      </c>
      <c r="AO449">
        <v>0.5</v>
      </c>
      <c r="AP449">
        <v>99670</v>
      </c>
      <c r="AQ449">
        <v>16</v>
      </c>
      <c r="AR449">
        <v>99662</v>
      </c>
      <c r="AS449">
        <v>7735085</v>
      </c>
      <c r="AT449">
        <v>77.61</v>
      </c>
      <c r="AV449">
        <v>2004</v>
      </c>
      <c r="AW449">
        <v>1</v>
      </c>
      <c r="AX449">
        <v>2.7E-4</v>
      </c>
      <c r="AY449">
        <v>2.7E-4</v>
      </c>
      <c r="AZ449">
        <v>0.5</v>
      </c>
      <c r="BA449">
        <v>99707</v>
      </c>
      <c r="BB449">
        <v>27</v>
      </c>
      <c r="BC449">
        <v>99693</v>
      </c>
      <c r="BD449">
        <v>8166000</v>
      </c>
      <c r="BE449">
        <v>81.900000000000006</v>
      </c>
    </row>
    <row r="450" spans="37:57" x14ac:dyDescent="0.3">
      <c r="AK450">
        <v>2004</v>
      </c>
      <c r="AL450">
        <v>2</v>
      </c>
      <c r="AM450">
        <v>1.3999999999999999E-4</v>
      </c>
      <c r="AN450">
        <v>1.3999999999999999E-4</v>
      </c>
      <c r="AO450">
        <v>0.5</v>
      </c>
      <c r="AP450">
        <v>99654</v>
      </c>
      <c r="AQ450">
        <v>14</v>
      </c>
      <c r="AR450">
        <v>99647</v>
      </c>
      <c r="AS450">
        <v>7635423</v>
      </c>
      <c r="AT450">
        <v>76.62</v>
      </c>
      <c r="AV450">
        <v>2004</v>
      </c>
      <c r="AW450">
        <v>2</v>
      </c>
      <c r="AX450">
        <v>1.1E-4</v>
      </c>
      <c r="AY450">
        <v>1.1E-4</v>
      </c>
      <c r="AZ450">
        <v>0.5</v>
      </c>
      <c r="BA450">
        <v>99680</v>
      </c>
      <c r="BB450">
        <v>11</v>
      </c>
      <c r="BC450">
        <v>99674</v>
      </c>
      <c r="BD450">
        <v>8066307</v>
      </c>
      <c r="BE450">
        <v>80.92</v>
      </c>
    </row>
    <row r="451" spans="37:57" x14ac:dyDescent="0.3">
      <c r="AK451">
        <v>2004</v>
      </c>
      <c r="AL451">
        <v>3</v>
      </c>
      <c r="AM451">
        <v>6.0000000000000002E-5</v>
      </c>
      <c r="AN451">
        <v>6.0000000000000002E-5</v>
      </c>
      <c r="AO451">
        <v>0.5</v>
      </c>
      <c r="AP451">
        <v>99640</v>
      </c>
      <c r="AQ451">
        <v>6</v>
      </c>
      <c r="AR451">
        <v>99637</v>
      </c>
      <c r="AS451">
        <v>7535776</v>
      </c>
      <c r="AT451">
        <v>75.63</v>
      </c>
      <c r="AV451">
        <v>2004</v>
      </c>
      <c r="AW451">
        <v>3</v>
      </c>
      <c r="AX451">
        <v>9.0000000000000006E-5</v>
      </c>
      <c r="AY451">
        <v>9.0000000000000006E-5</v>
      </c>
      <c r="AZ451">
        <v>0.5</v>
      </c>
      <c r="BA451">
        <v>99669</v>
      </c>
      <c r="BB451">
        <v>9</v>
      </c>
      <c r="BC451">
        <v>99664</v>
      </c>
      <c r="BD451">
        <v>7966633</v>
      </c>
      <c r="BE451">
        <v>79.930000000000007</v>
      </c>
    </row>
    <row r="452" spans="37:57" x14ac:dyDescent="0.3">
      <c r="AK452">
        <v>2004</v>
      </c>
      <c r="AL452">
        <v>4</v>
      </c>
      <c r="AM452">
        <v>8.0000000000000007E-5</v>
      </c>
      <c r="AN452">
        <v>8.0000000000000007E-5</v>
      </c>
      <c r="AO452">
        <v>0.5</v>
      </c>
      <c r="AP452">
        <v>99633</v>
      </c>
      <c r="AQ452">
        <v>8</v>
      </c>
      <c r="AR452">
        <v>99629</v>
      </c>
      <c r="AS452">
        <v>7436139</v>
      </c>
      <c r="AT452">
        <v>74.63</v>
      </c>
      <c r="AV452">
        <v>2004</v>
      </c>
      <c r="AW452">
        <v>4</v>
      </c>
      <c r="AX452">
        <v>9.0000000000000006E-5</v>
      </c>
      <c r="AY452">
        <v>9.0000000000000006E-5</v>
      </c>
      <c r="AZ452">
        <v>0.5</v>
      </c>
      <c r="BA452">
        <v>99660</v>
      </c>
      <c r="BB452">
        <v>9</v>
      </c>
      <c r="BC452">
        <v>99656</v>
      </c>
      <c r="BD452">
        <v>7866968</v>
      </c>
      <c r="BE452">
        <v>78.94</v>
      </c>
    </row>
    <row r="453" spans="37:57" x14ac:dyDescent="0.3">
      <c r="AK453">
        <v>2004</v>
      </c>
      <c r="AL453">
        <v>5</v>
      </c>
      <c r="AM453">
        <v>2.0000000000000002E-5</v>
      </c>
      <c r="AN453">
        <v>2.0000000000000002E-5</v>
      </c>
      <c r="AO453">
        <v>0.5</v>
      </c>
      <c r="AP453">
        <v>99625</v>
      </c>
      <c r="AQ453">
        <v>2</v>
      </c>
      <c r="AR453">
        <v>99624</v>
      </c>
      <c r="AS453">
        <v>7336510</v>
      </c>
      <c r="AT453">
        <v>73.64</v>
      </c>
      <c r="AV453">
        <v>2004</v>
      </c>
      <c r="AW453">
        <v>5</v>
      </c>
      <c r="AX453">
        <v>1.6000000000000001E-4</v>
      </c>
      <c r="AY453">
        <v>1.6000000000000001E-4</v>
      </c>
      <c r="AZ453">
        <v>0.5</v>
      </c>
      <c r="BA453">
        <v>99651</v>
      </c>
      <c r="BB453">
        <v>16</v>
      </c>
      <c r="BC453">
        <v>99643</v>
      </c>
      <c r="BD453">
        <v>7767313</v>
      </c>
      <c r="BE453">
        <v>77.95</v>
      </c>
    </row>
    <row r="454" spans="37:57" x14ac:dyDescent="0.3">
      <c r="AK454">
        <v>2004</v>
      </c>
      <c r="AL454">
        <v>6</v>
      </c>
      <c r="AM454">
        <v>1.2999999999999999E-4</v>
      </c>
      <c r="AN454">
        <v>1.2999999999999999E-4</v>
      </c>
      <c r="AO454">
        <v>0.5</v>
      </c>
      <c r="AP454">
        <v>99623</v>
      </c>
      <c r="AQ454">
        <v>13</v>
      </c>
      <c r="AR454">
        <v>99617</v>
      </c>
      <c r="AS454">
        <v>7236886</v>
      </c>
      <c r="AT454">
        <v>72.64</v>
      </c>
      <c r="AV454">
        <v>2004</v>
      </c>
      <c r="AW454">
        <v>6</v>
      </c>
      <c r="AX454">
        <v>1.6000000000000001E-4</v>
      </c>
      <c r="AY454">
        <v>1.6000000000000001E-4</v>
      </c>
      <c r="AZ454">
        <v>0.5</v>
      </c>
      <c r="BA454">
        <v>99635</v>
      </c>
      <c r="BB454">
        <v>16</v>
      </c>
      <c r="BC454">
        <v>99628</v>
      </c>
      <c r="BD454">
        <v>7667669</v>
      </c>
      <c r="BE454">
        <v>76.959999999999994</v>
      </c>
    </row>
    <row r="455" spans="37:57" x14ac:dyDescent="0.3">
      <c r="AK455">
        <v>2004</v>
      </c>
      <c r="AL455">
        <v>7</v>
      </c>
      <c r="AM455">
        <v>6.0000000000000002E-5</v>
      </c>
      <c r="AN455">
        <v>6.0000000000000002E-5</v>
      </c>
      <c r="AO455">
        <v>0.5</v>
      </c>
      <c r="AP455">
        <v>99610</v>
      </c>
      <c r="AQ455">
        <v>6</v>
      </c>
      <c r="AR455">
        <v>99607</v>
      </c>
      <c r="AS455">
        <v>7137270</v>
      </c>
      <c r="AT455">
        <v>71.650000000000006</v>
      </c>
      <c r="AV455">
        <v>2004</v>
      </c>
      <c r="AW455">
        <v>7</v>
      </c>
      <c r="AX455">
        <v>4.0000000000000003E-5</v>
      </c>
      <c r="AY455">
        <v>4.0000000000000003E-5</v>
      </c>
      <c r="AZ455">
        <v>0.5</v>
      </c>
      <c r="BA455">
        <v>99620</v>
      </c>
      <c r="BB455">
        <v>4</v>
      </c>
      <c r="BC455">
        <v>99618</v>
      </c>
      <c r="BD455">
        <v>7568042</v>
      </c>
      <c r="BE455">
        <v>75.97</v>
      </c>
    </row>
    <row r="456" spans="37:57" x14ac:dyDescent="0.3">
      <c r="AK456">
        <v>2004</v>
      </c>
      <c r="AL456">
        <v>8</v>
      </c>
      <c r="AM456">
        <v>1E-4</v>
      </c>
      <c r="AN456">
        <v>1E-4</v>
      </c>
      <c r="AO456">
        <v>0.5</v>
      </c>
      <c r="AP456">
        <v>99604</v>
      </c>
      <c r="AQ456">
        <v>10</v>
      </c>
      <c r="AR456">
        <v>99599</v>
      </c>
      <c r="AS456">
        <v>7037663</v>
      </c>
      <c r="AT456">
        <v>70.66</v>
      </c>
      <c r="AV456">
        <v>2004</v>
      </c>
      <c r="AW456">
        <v>8</v>
      </c>
      <c r="AX456">
        <v>1.2E-4</v>
      </c>
      <c r="AY456">
        <v>1.2E-4</v>
      </c>
      <c r="AZ456">
        <v>0.5</v>
      </c>
      <c r="BA456">
        <v>99616</v>
      </c>
      <c r="BB456">
        <v>12</v>
      </c>
      <c r="BC456">
        <v>99610</v>
      </c>
      <c r="BD456">
        <v>7468424</v>
      </c>
      <c r="BE456">
        <v>74.97</v>
      </c>
    </row>
    <row r="457" spans="37:57" x14ac:dyDescent="0.3">
      <c r="AK457">
        <v>2004</v>
      </c>
      <c r="AL457">
        <v>9</v>
      </c>
      <c r="AM457">
        <v>4.0000000000000003E-5</v>
      </c>
      <c r="AN457">
        <v>4.0000000000000003E-5</v>
      </c>
      <c r="AO457">
        <v>0.5</v>
      </c>
      <c r="AP457">
        <v>99595</v>
      </c>
      <c r="AQ457">
        <v>4</v>
      </c>
      <c r="AR457">
        <v>99593</v>
      </c>
      <c r="AS457">
        <v>6938063</v>
      </c>
      <c r="AT457">
        <v>69.66</v>
      </c>
      <c r="AV457">
        <v>2004</v>
      </c>
      <c r="AW457">
        <v>9</v>
      </c>
      <c r="AX457">
        <v>6.9999999999999994E-5</v>
      </c>
      <c r="AY457">
        <v>6.9999999999999994E-5</v>
      </c>
      <c r="AZ457">
        <v>0.5</v>
      </c>
      <c r="BA457">
        <v>99604</v>
      </c>
      <c r="BB457">
        <v>7</v>
      </c>
      <c r="BC457">
        <v>99600</v>
      </c>
      <c r="BD457">
        <v>7368814</v>
      </c>
      <c r="BE457">
        <v>73.98</v>
      </c>
    </row>
    <row r="458" spans="37:57" x14ac:dyDescent="0.3">
      <c r="AK458">
        <v>2004</v>
      </c>
      <c r="AL458">
        <v>10</v>
      </c>
      <c r="AM458">
        <v>5.0000000000000002E-5</v>
      </c>
      <c r="AN458">
        <v>5.0000000000000002E-5</v>
      </c>
      <c r="AO458">
        <v>0.5</v>
      </c>
      <c r="AP458">
        <v>99591</v>
      </c>
      <c r="AQ458">
        <v>5</v>
      </c>
      <c r="AR458">
        <v>99589</v>
      </c>
      <c r="AS458">
        <v>6838470</v>
      </c>
      <c r="AT458">
        <v>68.67</v>
      </c>
      <c r="AV458">
        <v>2004</v>
      </c>
      <c r="AW458">
        <v>10</v>
      </c>
      <c r="AX458">
        <v>9.0000000000000006E-5</v>
      </c>
      <c r="AY458">
        <v>9.0000000000000006E-5</v>
      </c>
      <c r="AZ458">
        <v>0.5</v>
      </c>
      <c r="BA458">
        <v>99596</v>
      </c>
      <c r="BB458">
        <v>9</v>
      </c>
      <c r="BC458">
        <v>99592</v>
      </c>
      <c r="BD458">
        <v>7269214</v>
      </c>
      <c r="BE458">
        <v>72.989999999999995</v>
      </c>
    </row>
    <row r="459" spans="37:57" x14ac:dyDescent="0.3">
      <c r="AK459">
        <v>2004</v>
      </c>
      <c r="AL459">
        <v>11</v>
      </c>
      <c r="AM459">
        <v>1.1E-4</v>
      </c>
      <c r="AN459">
        <v>1.1E-4</v>
      </c>
      <c r="AO459">
        <v>0.5</v>
      </c>
      <c r="AP459">
        <v>99586</v>
      </c>
      <c r="AQ459">
        <v>11</v>
      </c>
      <c r="AR459">
        <v>99580</v>
      </c>
      <c r="AS459">
        <v>6738882</v>
      </c>
      <c r="AT459">
        <v>67.67</v>
      </c>
      <c r="AV459">
        <v>2004</v>
      </c>
      <c r="AW459">
        <v>11</v>
      </c>
      <c r="AX459">
        <v>6.9999999999999994E-5</v>
      </c>
      <c r="AY459">
        <v>6.9999999999999994E-5</v>
      </c>
      <c r="AZ459">
        <v>0.5</v>
      </c>
      <c r="BA459">
        <v>99587</v>
      </c>
      <c r="BB459">
        <v>7</v>
      </c>
      <c r="BC459">
        <v>99584</v>
      </c>
      <c r="BD459">
        <v>7169622</v>
      </c>
      <c r="BE459">
        <v>71.989999999999995</v>
      </c>
    </row>
    <row r="460" spans="37:57" x14ac:dyDescent="0.3">
      <c r="AK460">
        <v>2004</v>
      </c>
      <c r="AL460">
        <v>12</v>
      </c>
      <c r="AM460">
        <v>9.0000000000000006E-5</v>
      </c>
      <c r="AN460">
        <v>9.0000000000000006E-5</v>
      </c>
      <c r="AO460">
        <v>0.5</v>
      </c>
      <c r="AP460">
        <v>99575</v>
      </c>
      <c r="AQ460">
        <v>9</v>
      </c>
      <c r="AR460">
        <v>99570</v>
      </c>
      <c r="AS460">
        <v>6639301</v>
      </c>
      <c r="AT460">
        <v>66.680000000000007</v>
      </c>
      <c r="AV460">
        <v>2004</v>
      </c>
      <c r="AW460">
        <v>12</v>
      </c>
      <c r="AX460">
        <v>5.0000000000000002E-5</v>
      </c>
      <c r="AY460">
        <v>5.0000000000000002E-5</v>
      </c>
      <c r="AZ460">
        <v>0.5</v>
      </c>
      <c r="BA460">
        <v>99581</v>
      </c>
      <c r="BB460">
        <v>5</v>
      </c>
      <c r="BC460">
        <v>99578</v>
      </c>
      <c r="BD460">
        <v>7070038</v>
      </c>
      <c r="BE460">
        <v>71</v>
      </c>
    </row>
    <row r="461" spans="37:57" x14ac:dyDescent="0.3">
      <c r="AK461">
        <v>2004</v>
      </c>
      <c r="AL461">
        <v>13</v>
      </c>
      <c r="AM461">
        <v>1.3999999999999999E-4</v>
      </c>
      <c r="AN461">
        <v>1.3999999999999999E-4</v>
      </c>
      <c r="AO461">
        <v>0.5</v>
      </c>
      <c r="AP461">
        <v>99566</v>
      </c>
      <c r="AQ461">
        <v>14</v>
      </c>
      <c r="AR461">
        <v>99559</v>
      </c>
      <c r="AS461">
        <v>6539731</v>
      </c>
      <c r="AT461">
        <v>65.680000000000007</v>
      </c>
      <c r="AV461">
        <v>2004</v>
      </c>
      <c r="AW461">
        <v>13</v>
      </c>
      <c r="AX461">
        <v>1.3999999999999999E-4</v>
      </c>
      <c r="AY461">
        <v>1.3999999999999999E-4</v>
      </c>
      <c r="AZ461">
        <v>0.5</v>
      </c>
      <c r="BA461">
        <v>99576</v>
      </c>
      <c r="BB461">
        <v>14</v>
      </c>
      <c r="BC461">
        <v>99569</v>
      </c>
      <c r="BD461">
        <v>6970460</v>
      </c>
      <c r="BE461">
        <v>70</v>
      </c>
    </row>
    <row r="462" spans="37:57" x14ac:dyDescent="0.3">
      <c r="AK462">
        <v>2004</v>
      </c>
      <c r="AL462">
        <v>14</v>
      </c>
      <c r="AM462">
        <v>1.7000000000000001E-4</v>
      </c>
      <c r="AN462">
        <v>1.7000000000000001E-4</v>
      </c>
      <c r="AO462">
        <v>0.5</v>
      </c>
      <c r="AP462">
        <v>99552</v>
      </c>
      <c r="AQ462">
        <v>17</v>
      </c>
      <c r="AR462">
        <v>99544</v>
      </c>
      <c r="AS462">
        <v>6440172</v>
      </c>
      <c r="AT462">
        <v>64.69</v>
      </c>
      <c r="AV462">
        <v>2004</v>
      </c>
      <c r="AW462">
        <v>14</v>
      </c>
      <c r="AX462">
        <v>1.1E-4</v>
      </c>
      <c r="AY462">
        <v>1.1E-4</v>
      </c>
      <c r="AZ462">
        <v>0.5</v>
      </c>
      <c r="BA462">
        <v>99562</v>
      </c>
      <c r="BB462">
        <v>11</v>
      </c>
      <c r="BC462">
        <v>99556</v>
      </c>
      <c r="BD462">
        <v>6870891</v>
      </c>
      <c r="BE462">
        <v>69.010000000000005</v>
      </c>
    </row>
    <row r="463" spans="37:57" x14ac:dyDescent="0.3">
      <c r="AK463">
        <v>2004</v>
      </c>
      <c r="AL463">
        <v>15</v>
      </c>
      <c r="AM463">
        <v>2.5999999999999998E-4</v>
      </c>
      <c r="AN463">
        <v>2.5999999999999998E-4</v>
      </c>
      <c r="AO463">
        <v>0.5</v>
      </c>
      <c r="AP463">
        <v>99535</v>
      </c>
      <c r="AQ463">
        <v>26</v>
      </c>
      <c r="AR463">
        <v>99523</v>
      </c>
      <c r="AS463">
        <v>6340628</v>
      </c>
      <c r="AT463">
        <v>63.7</v>
      </c>
      <c r="AV463">
        <v>2004</v>
      </c>
      <c r="AW463">
        <v>15</v>
      </c>
      <c r="AX463">
        <v>1.7000000000000001E-4</v>
      </c>
      <c r="AY463">
        <v>1.7000000000000001E-4</v>
      </c>
      <c r="AZ463">
        <v>0.5</v>
      </c>
      <c r="BA463">
        <v>99550</v>
      </c>
      <c r="BB463">
        <v>17</v>
      </c>
      <c r="BC463">
        <v>99542</v>
      </c>
      <c r="BD463">
        <v>6771335</v>
      </c>
      <c r="BE463">
        <v>68.02</v>
      </c>
    </row>
    <row r="464" spans="37:57" x14ac:dyDescent="0.3">
      <c r="AK464">
        <v>2004</v>
      </c>
      <c r="AL464">
        <v>16</v>
      </c>
      <c r="AM464">
        <v>2.9E-4</v>
      </c>
      <c r="AN464">
        <v>2.9E-4</v>
      </c>
      <c r="AO464">
        <v>0.5</v>
      </c>
      <c r="AP464">
        <v>99510</v>
      </c>
      <c r="AQ464">
        <v>28</v>
      </c>
      <c r="AR464">
        <v>99496</v>
      </c>
      <c r="AS464">
        <v>6241106</v>
      </c>
      <c r="AT464">
        <v>62.72</v>
      </c>
      <c r="AV464">
        <v>2004</v>
      </c>
      <c r="AW464">
        <v>16</v>
      </c>
      <c r="AX464">
        <v>1.6000000000000001E-4</v>
      </c>
      <c r="AY464">
        <v>1.6000000000000001E-4</v>
      </c>
      <c r="AZ464">
        <v>0.5</v>
      </c>
      <c r="BA464">
        <v>99533</v>
      </c>
      <c r="BB464">
        <v>16</v>
      </c>
      <c r="BC464">
        <v>99525</v>
      </c>
      <c r="BD464">
        <v>6671793</v>
      </c>
      <c r="BE464">
        <v>67.03</v>
      </c>
    </row>
    <row r="465" spans="37:57" x14ac:dyDescent="0.3">
      <c r="AK465">
        <v>2004</v>
      </c>
      <c r="AL465">
        <v>17</v>
      </c>
      <c r="AM465">
        <v>3.5E-4</v>
      </c>
      <c r="AN465">
        <v>3.5E-4</v>
      </c>
      <c r="AO465">
        <v>0.5</v>
      </c>
      <c r="AP465">
        <v>99481</v>
      </c>
      <c r="AQ465">
        <v>35</v>
      </c>
      <c r="AR465">
        <v>99464</v>
      </c>
      <c r="AS465">
        <v>6141610</v>
      </c>
      <c r="AT465">
        <v>61.74</v>
      </c>
      <c r="AV465">
        <v>2004</v>
      </c>
      <c r="AW465">
        <v>17</v>
      </c>
      <c r="AX465">
        <v>1.2999999999999999E-4</v>
      </c>
      <c r="AY465">
        <v>1.2999999999999999E-4</v>
      </c>
      <c r="AZ465">
        <v>0.5</v>
      </c>
      <c r="BA465">
        <v>99518</v>
      </c>
      <c r="BB465">
        <v>13</v>
      </c>
      <c r="BC465">
        <v>99511</v>
      </c>
      <c r="BD465">
        <v>6572268</v>
      </c>
      <c r="BE465">
        <v>66.040000000000006</v>
      </c>
    </row>
    <row r="466" spans="37:57" x14ac:dyDescent="0.3">
      <c r="AK466">
        <v>2004</v>
      </c>
      <c r="AL466">
        <v>18</v>
      </c>
      <c r="AM466">
        <v>5.5000000000000003E-4</v>
      </c>
      <c r="AN466">
        <v>5.5000000000000003E-4</v>
      </c>
      <c r="AO466">
        <v>0.5</v>
      </c>
      <c r="AP466">
        <v>99447</v>
      </c>
      <c r="AQ466">
        <v>55</v>
      </c>
      <c r="AR466">
        <v>99419</v>
      </c>
      <c r="AS466">
        <v>6042146</v>
      </c>
      <c r="AT466">
        <v>60.76</v>
      </c>
      <c r="AV466">
        <v>2004</v>
      </c>
      <c r="AW466">
        <v>18</v>
      </c>
      <c r="AX466">
        <v>4.0000000000000002E-4</v>
      </c>
      <c r="AY466">
        <v>4.0000000000000002E-4</v>
      </c>
      <c r="AZ466">
        <v>0.5</v>
      </c>
      <c r="BA466">
        <v>99505</v>
      </c>
      <c r="BB466">
        <v>39</v>
      </c>
      <c r="BC466">
        <v>99485</v>
      </c>
      <c r="BD466">
        <v>6472757</v>
      </c>
      <c r="BE466">
        <v>65.05</v>
      </c>
    </row>
    <row r="467" spans="37:57" x14ac:dyDescent="0.3">
      <c r="AK467">
        <v>2004</v>
      </c>
      <c r="AL467">
        <v>19</v>
      </c>
      <c r="AM467">
        <v>5.9000000000000003E-4</v>
      </c>
      <c r="AN467">
        <v>5.9000000000000003E-4</v>
      </c>
      <c r="AO467">
        <v>0.5</v>
      </c>
      <c r="AP467">
        <v>99392</v>
      </c>
      <c r="AQ467">
        <v>59</v>
      </c>
      <c r="AR467">
        <v>99363</v>
      </c>
      <c r="AS467">
        <v>5942727</v>
      </c>
      <c r="AT467">
        <v>59.79</v>
      </c>
      <c r="AV467">
        <v>2004</v>
      </c>
      <c r="AW467">
        <v>19</v>
      </c>
      <c r="AX467">
        <v>3.3E-4</v>
      </c>
      <c r="AY467">
        <v>3.3E-4</v>
      </c>
      <c r="AZ467">
        <v>0.5</v>
      </c>
      <c r="BA467">
        <v>99465</v>
      </c>
      <c r="BB467">
        <v>33</v>
      </c>
      <c r="BC467">
        <v>99449</v>
      </c>
      <c r="BD467">
        <v>6373272</v>
      </c>
      <c r="BE467">
        <v>64.08</v>
      </c>
    </row>
    <row r="468" spans="37:57" x14ac:dyDescent="0.3">
      <c r="AK468">
        <v>2004</v>
      </c>
      <c r="AL468">
        <v>20</v>
      </c>
      <c r="AM468">
        <v>1.07E-3</v>
      </c>
      <c r="AN468">
        <v>1.06E-3</v>
      </c>
      <c r="AO468">
        <v>0.5</v>
      </c>
      <c r="AP468">
        <v>99333</v>
      </c>
      <c r="AQ468">
        <v>106</v>
      </c>
      <c r="AR468">
        <v>99281</v>
      </c>
      <c r="AS468">
        <v>5843364</v>
      </c>
      <c r="AT468">
        <v>58.83</v>
      </c>
      <c r="AV468">
        <v>2004</v>
      </c>
      <c r="AW468">
        <v>20</v>
      </c>
      <c r="AX468">
        <v>2.0000000000000001E-4</v>
      </c>
      <c r="AY468">
        <v>2.0000000000000001E-4</v>
      </c>
      <c r="AZ468">
        <v>0.5</v>
      </c>
      <c r="BA468">
        <v>99432</v>
      </c>
      <c r="BB468">
        <v>20</v>
      </c>
      <c r="BC468">
        <v>99422</v>
      </c>
      <c r="BD468">
        <v>6273823</v>
      </c>
      <c r="BE468">
        <v>63.1</v>
      </c>
    </row>
    <row r="469" spans="37:57" x14ac:dyDescent="0.3">
      <c r="AK469">
        <v>2004</v>
      </c>
      <c r="AL469">
        <v>21</v>
      </c>
      <c r="AM469">
        <v>8.4000000000000003E-4</v>
      </c>
      <c r="AN469">
        <v>8.4000000000000003E-4</v>
      </c>
      <c r="AO469">
        <v>0.5</v>
      </c>
      <c r="AP469">
        <v>99228</v>
      </c>
      <c r="AQ469">
        <v>84</v>
      </c>
      <c r="AR469">
        <v>99186</v>
      </c>
      <c r="AS469">
        <v>5744084</v>
      </c>
      <c r="AT469">
        <v>57.89</v>
      </c>
      <c r="AV469">
        <v>2004</v>
      </c>
      <c r="AW469">
        <v>21</v>
      </c>
      <c r="AX469">
        <v>3.2000000000000003E-4</v>
      </c>
      <c r="AY469">
        <v>3.2000000000000003E-4</v>
      </c>
      <c r="AZ469">
        <v>0.5</v>
      </c>
      <c r="BA469">
        <v>99413</v>
      </c>
      <c r="BB469">
        <v>32</v>
      </c>
      <c r="BC469">
        <v>99397</v>
      </c>
      <c r="BD469">
        <v>6174400</v>
      </c>
      <c r="BE469">
        <v>62.11</v>
      </c>
    </row>
    <row r="470" spans="37:57" x14ac:dyDescent="0.3">
      <c r="AK470">
        <v>2004</v>
      </c>
      <c r="AL470">
        <v>22</v>
      </c>
      <c r="AM470">
        <v>7.6000000000000004E-4</v>
      </c>
      <c r="AN470">
        <v>7.6000000000000004E-4</v>
      </c>
      <c r="AO470">
        <v>0.5</v>
      </c>
      <c r="AP470">
        <v>99144</v>
      </c>
      <c r="AQ470">
        <v>75</v>
      </c>
      <c r="AR470">
        <v>99106</v>
      </c>
      <c r="AS470">
        <v>5644898</v>
      </c>
      <c r="AT470">
        <v>56.94</v>
      </c>
      <c r="AV470">
        <v>2004</v>
      </c>
      <c r="AW470">
        <v>22</v>
      </c>
      <c r="AX470">
        <v>3.2000000000000003E-4</v>
      </c>
      <c r="AY470">
        <v>3.2000000000000003E-4</v>
      </c>
      <c r="AZ470">
        <v>0.5</v>
      </c>
      <c r="BA470">
        <v>99381</v>
      </c>
      <c r="BB470">
        <v>31</v>
      </c>
      <c r="BC470">
        <v>99365</v>
      </c>
      <c r="BD470">
        <v>6075004</v>
      </c>
      <c r="BE470">
        <v>61.13</v>
      </c>
    </row>
    <row r="471" spans="37:57" x14ac:dyDescent="0.3">
      <c r="AK471">
        <v>2004</v>
      </c>
      <c r="AL471">
        <v>23</v>
      </c>
      <c r="AM471">
        <v>7.3999999999999999E-4</v>
      </c>
      <c r="AN471">
        <v>7.3999999999999999E-4</v>
      </c>
      <c r="AO471">
        <v>0.5</v>
      </c>
      <c r="AP471">
        <v>99069</v>
      </c>
      <c r="AQ471">
        <v>74</v>
      </c>
      <c r="AR471">
        <v>99032</v>
      </c>
      <c r="AS471">
        <v>5545791</v>
      </c>
      <c r="AT471">
        <v>55.98</v>
      </c>
      <c r="AV471">
        <v>2004</v>
      </c>
      <c r="AW471">
        <v>23</v>
      </c>
      <c r="AX471">
        <v>2.1000000000000001E-4</v>
      </c>
      <c r="AY471">
        <v>2.1000000000000001E-4</v>
      </c>
      <c r="AZ471">
        <v>0.5</v>
      </c>
      <c r="BA471">
        <v>99349</v>
      </c>
      <c r="BB471">
        <v>21</v>
      </c>
      <c r="BC471">
        <v>99339</v>
      </c>
      <c r="BD471">
        <v>5975639</v>
      </c>
      <c r="BE471">
        <v>60.15</v>
      </c>
    </row>
    <row r="472" spans="37:57" x14ac:dyDescent="0.3">
      <c r="AK472">
        <v>2004</v>
      </c>
      <c r="AL472">
        <v>24</v>
      </c>
      <c r="AM472">
        <v>8.3000000000000001E-4</v>
      </c>
      <c r="AN472">
        <v>8.3000000000000001E-4</v>
      </c>
      <c r="AO472">
        <v>0.5</v>
      </c>
      <c r="AP472">
        <v>98995</v>
      </c>
      <c r="AQ472">
        <v>82</v>
      </c>
      <c r="AR472">
        <v>98954</v>
      </c>
      <c r="AS472">
        <v>5446759</v>
      </c>
      <c r="AT472">
        <v>55.02</v>
      </c>
      <c r="AV472">
        <v>2004</v>
      </c>
      <c r="AW472">
        <v>24</v>
      </c>
      <c r="AX472">
        <v>1.4999999999999999E-4</v>
      </c>
      <c r="AY472">
        <v>1.4999999999999999E-4</v>
      </c>
      <c r="AZ472">
        <v>0.5</v>
      </c>
      <c r="BA472">
        <v>99328</v>
      </c>
      <c r="BB472">
        <v>15</v>
      </c>
      <c r="BC472">
        <v>99321</v>
      </c>
      <c r="BD472">
        <v>5876300</v>
      </c>
      <c r="BE472">
        <v>59.16</v>
      </c>
    </row>
    <row r="473" spans="37:57" x14ac:dyDescent="0.3">
      <c r="AK473">
        <v>2004</v>
      </c>
      <c r="AL473">
        <v>25</v>
      </c>
      <c r="AM473">
        <v>7.1000000000000002E-4</v>
      </c>
      <c r="AN473">
        <v>7.1000000000000002E-4</v>
      </c>
      <c r="AO473">
        <v>0.5</v>
      </c>
      <c r="AP473">
        <v>98914</v>
      </c>
      <c r="AQ473">
        <v>70</v>
      </c>
      <c r="AR473">
        <v>98878</v>
      </c>
      <c r="AS473">
        <v>5347805</v>
      </c>
      <c r="AT473">
        <v>54.07</v>
      </c>
      <c r="AV473">
        <v>2004</v>
      </c>
      <c r="AW473">
        <v>25</v>
      </c>
      <c r="AX473">
        <v>3.1E-4</v>
      </c>
      <c r="AY473">
        <v>3.1E-4</v>
      </c>
      <c r="AZ473">
        <v>0.5</v>
      </c>
      <c r="BA473">
        <v>99313</v>
      </c>
      <c r="BB473">
        <v>31</v>
      </c>
      <c r="BC473">
        <v>99298</v>
      </c>
      <c r="BD473">
        <v>5776979</v>
      </c>
      <c r="BE473">
        <v>58.17</v>
      </c>
    </row>
    <row r="474" spans="37:57" x14ac:dyDescent="0.3">
      <c r="AK474">
        <v>2004</v>
      </c>
      <c r="AL474">
        <v>26</v>
      </c>
      <c r="AM474">
        <v>6.4999999999999997E-4</v>
      </c>
      <c r="AN474">
        <v>6.4999999999999997E-4</v>
      </c>
      <c r="AO474">
        <v>0.5</v>
      </c>
      <c r="AP474">
        <v>98843</v>
      </c>
      <c r="AQ474">
        <v>64</v>
      </c>
      <c r="AR474">
        <v>98811</v>
      </c>
      <c r="AS474">
        <v>5248926</v>
      </c>
      <c r="AT474">
        <v>53.1</v>
      </c>
      <c r="AV474">
        <v>2004</v>
      </c>
      <c r="AW474">
        <v>26</v>
      </c>
      <c r="AX474">
        <v>2.5000000000000001E-4</v>
      </c>
      <c r="AY474">
        <v>2.5000000000000001E-4</v>
      </c>
      <c r="AZ474">
        <v>0.5</v>
      </c>
      <c r="BA474">
        <v>99283</v>
      </c>
      <c r="BB474">
        <v>25</v>
      </c>
      <c r="BC474">
        <v>99270</v>
      </c>
      <c r="BD474">
        <v>5677681</v>
      </c>
      <c r="BE474">
        <v>57.19</v>
      </c>
    </row>
    <row r="475" spans="37:57" x14ac:dyDescent="0.3">
      <c r="AK475">
        <v>2004</v>
      </c>
      <c r="AL475">
        <v>27</v>
      </c>
      <c r="AM475">
        <v>6.0999999999999997E-4</v>
      </c>
      <c r="AN475">
        <v>6.0999999999999997E-4</v>
      </c>
      <c r="AO475">
        <v>0.5</v>
      </c>
      <c r="AP475">
        <v>98779</v>
      </c>
      <c r="AQ475">
        <v>61</v>
      </c>
      <c r="AR475">
        <v>98749</v>
      </c>
      <c r="AS475">
        <v>5150115</v>
      </c>
      <c r="AT475">
        <v>52.14</v>
      </c>
      <c r="AV475">
        <v>2004</v>
      </c>
      <c r="AW475">
        <v>27</v>
      </c>
      <c r="AX475">
        <v>2.4000000000000001E-4</v>
      </c>
      <c r="AY475">
        <v>2.4000000000000001E-4</v>
      </c>
      <c r="AZ475">
        <v>0.5</v>
      </c>
      <c r="BA475">
        <v>99258</v>
      </c>
      <c r="BB475">
        <v>24</v>
      </c>
      <c r="BC475">
        <v>99246</v>
      </c>
      <c r="BD475">
        <v>5578411</v>
      </c>
      <c r="BE475">
        <v>56.2</v>
      </c>
    </row>
    <row r="476" spans="37:57" x14ac:dyDescent="0.3">
      <c r="AK476">
        <v>2004</v>
      </c>
      <c r="AL476">
        <v>28</v>
      </c>
      <c r="AM476">
        <v>7.1000000000000002E-4</v>
      </c>
      <c r="AN476">
        <v>7.1000000000000002E-4</v>
      </c>
      <c r="AO476">
        <v>0.5</v>
      </c>
      <c r="AP476">
        <v>98718</v>
      </c>
      <c r="AQ476">
        <v>70</v>
      </c>
      <c r="AR476">
        <v>98683</v>
      </c>
      <c r="AS476">
        <v>5051366</v>
      </c>
      <c r="AT476">
        <v>51.17</v>
      </c>
      <c r="AV476">
        <v>2004</v>
      </c>
      <c r="AW476">
        <v>28</v>
      </c>
      <c r="AX476">
        <v>2.9E-4</v>
      </c>
      <c r="AY476">
        <v>2.9E-4</v>
      </c>
      <c r="AZ476">
        <v>0.5</v>
      </c>
      <c r="BA476">
        <v>99233</v>
      </c>
      <c r="BB476">
        <v>29</v>
      </c>
      <c r="BC476">
        <v>99219</v>
      </c>
      <c r="BD476">
        <v>5479165</v>
      </c>
      <c r="BE476">
        <v>55.21</v>
      </c>
    </row>
    <row r="477" spans="37:57" x14ac:dyDescent="0.3">
      <c r="AK477">
        <v>2004</v>
      </c>
      <c r="AL477">
        <v>29</v>
      </c>
      <c r="AM477">
        <v>6.6E-4</v>
      </c>
      <c r="AN477">
        <v>6.6E-4</v>
      </c>
      <c r="AO477">
        <v>0.5</v>
      </c>
      <c r="AP477">
        <v>98648</v>
      </c>
      <c r="AQ477">
        <v>65</v>
      </c>
      <c r="AR477">
        <v>98615</v>
      </c>
      <c r="AS477">
        <v>4952683</v>
      </c>
      <c r="AT477">
        <v>50.21</v>
      </c>
      <c r="AV477">
        <v>2004</v>
      </c>
      <c r="AW477">
        <v>29</v>
      </c>
      <c r="AX477">
        <v>3.3E-4</v>
      </c>
      <c r="AY477">
        <v>3.3E-4</v>
      </c>
      <c r="AZ477">
        <v>0.5</v>
      </c>
      <c r="BA477">
        <v>99205</v>
      </c>
      <c r="BB477">
        <v>32</v>
      </c>
      <c r="BC477">
        <v>99189</v>
      </c>
      <c r="BD477">
        <v>5379946</v>
      </c>
      <c r="BE477">
        <v>54.23</v>
      </c>
    </row>
    <row r="478" spans="37:57" x14ac:dyDescent="0.3">
      <c r="AK478">
        <v>2004</v>
      </c>
      <c r="AL478">
        <v>30</v>
      </c>
      <c r="AM478">
        <v>5.4000000000000001E-4</v>
      </c>
      <c r="AN478">
        <v>5.4000000000000001E-4</v>
      </c>
      <c r="AO478">
        <v>0.5</v>
      </c>
      <c r="AP478">
        <v>98582</v>
      </c>
      <c r="AQ478">
        <v>53</v>
      </c>
      <c r="AR478">
        <v>98556</v>
      </c>
      <c r="AS478">
        <v>4854068</v>
      </c>
      <c r="AT478">
        <v>49.24</v>
      </c>
      <c r="AV478">
        <v>2004</v>
      </c>
      <c r="AW478">
        <v>30</v>
      </c>
      <c r="AX478">
        <v>2.9E-4</v>
      </c>
      <c r="AY478">
        <v>2.9E-4</v>
      </c>
      <c r="AZ478">
        <v>0.5</v>
      </c>
      <c r="BA478">
        <v>99172</v>
      </c>
      <c r="BB478">
        <v>28</v>
      </c>
      <c r="BC478">
        <v>99158</v>
      </c>
      <c r="BD478">
        <v>5280758</v>
      </c>
      <c r="BE478">
        <v>53.25</v>
      </c>
    </row>
    <row r="479" spans="37:57" x14ac:dyDescent="0.3">
      <c r="AK479">
        <v>2004</v>
      </c>
      <c r="AL479">
        <v>31</v>
      </c>
      <c r="AM479">
        <v>6.8000000000000005E-4</v>
      </c>
      <c r="AN479">
        <v>6.8000000000000005E-4</v>
      </c>
      <c r="AO479">
        <v>0.5</v>
      </c>
      <c r="AP479">
        <v>98530</v>
      </c>
      <c r="AQ479">
        <v>67</v>
      </c>
      <c r="AR479">
        <v>98496</v>
      </c>
      <c r="AS479">
        <v>4755512</v>
      </c>
      <c r="AT479">
        <v>48.26</v>
      </c>
      <c r="AV479">
        <v>2004</v>
      </c>
      <c r="AW479">
        <v>31</v>
      </c>
      <c r="AX479">
        <v>2.5000000000000001E-4</v>
      </c>
      <c r="AY479">
        <v>2.5000000000000001E-4</v>
      </c>
      <c r="AZ479">
        <v>0.5</v>
      </c>
      <c r="BA479">
        <v>99144</v>
      </c>
      <c r="BB479">
        <v>25</v>
      </c>
      <c r="BC479">
        <v>99132</v>
      </c>
      <c r="BD479">
        <v>5181599</v>
      </c>
      <c r="BE479">
        <v>52.26</v>
      </c>
    </row>
    <row r="480" spans="37:57" x14ac:dyDescent="0.3">
      <c r="AK480">
        <v>2004</v>
      </c>
      <c r="AL480">
        <v>32</v>
      </c>
      <c r="AM480">
        <v>6.7000000000000002E-4</v>
      </c>
      <c r="AN480">
        <v>6.7000000000000002E-4</v>
      </c>
      <c r="AO480">
        <v>0.5</v>
      </c>
      <c r="AP480">
        <v>98463</v>
      </c>
      <c r="AQ480">
        <v>66</v>
      </c>
      <c r="AR480">
        <v>98430</v>
      </c>
      <c r="AS480">
        <v>4657016</v>
      </c>
      <c r="AT480">
        <v>47.3</v>
      </c>
      <c r="AV480">
        <v>2004</v>
      </c>
      <c r="AW480">
        <v>32</v>
      </c>
      <c r="AX480">
        <v>3.3E-4</v>
      </c>
      <c r="AY480">
        <v>3.3E-4</v>
      </c>
      <c r="AZ480">
        <v>0.5</v>
      </c>
      <c r="BA480">
        <v>99119</v>
      </c>
      <c r="BB480">
        <v>33</v>
      </c>
      <c r="BC480">
        <v>99103</v>
      </c>
      <c r="BD480">
        <v>5082468</v>
      </c>
      <c r="BE480">
        <v>51.28</v>
      </c>
    </row>
    <row r="481" spans="37:57" x14ac:dyDescent="0.3">
      <c r="AK481">
        <v>2004</v>
      </c>
      <c r="AL481">
        <v>33</v>
      </c>
      <c r="AM481">
        <v>4.8000000000000001E-4</v>
      </c>
      <c r="AN481">
        <v>4.8000000000000001E-4</v>
      </c>
      <c r="AO481">
        <v>0.5</v>
      </c>
      <c r="AP481">
        <v>98398</v>
      </c>
      <c r="AQ481">
        <v>47</v>
      </c>
      <c r="AR481">
        <v>98374</v>
      </c>
      <c r="AS481">
        <v>4558585</v>
      </c>
      <c r="AT481">
        <v>46.33</v>
      </c>
      <c r="AV481">
        <v>2004</v>
      </c>
      <c r="AW481">
        <v>33</v>
      </c>
      <c r="AX481">
        <v>3.8000000000000002E-4</v>
      </c>
      <c r="AY481">
        <v>3.8000000000000002E-4</v>
      </c>
      <c r="AZ481">
        <v>0.5</v>
      </c>
      <c r="BA481">
        <v>99087</v>
      </c>
      <c r="BB481">
        <v>38</v>
      </c>
      <c r="BC481">
        <v>99068</v>
      </c>
      <c r="BD481">
        <v>4983364</v>
      </c>
      <c r="BE481">
        <v>50.29</v>
      </c>
    </row>
    <row r="482" spans="37:57" x14ac:dyDescent="0.3">
      <c r="AK482">
        <v>2004</v>
      </c>
      <c r="AL482">
        <v>34</v>
      </c>
      <c r="AM482">
        <v>8.3000000000000001E-4</v>
      </c>
      <c r="AN482">
        <v>8.3000000000000001E-4</v>
      </c>
      <c r="AO482">
        <v>0.5</v>
      </c>
      <c r="AP482">
        <v>98350</v>
      </c>
      <c r="AQ482">
        <v>82</v>
      </c>
      <c r="AR482">
        <v>98309</v>
      </c>
      <c r="AS482">
        <v>4460212</v>
      </c>
      <c r="AT482">
        <v>45.35</v>
      </c>
      <c r="AV482">
        <v>2004</v>
      </c>
      <c r="AW482">
        <v>34</v>
      </c>
      <c r="AX482">
        <v>3.5E-4</v>
      </c>
      <c r="AY482">
        <v>3.5E-4</v>
      </c>
      <c r="AZ482">
        <v>0.5</v>
      </c>
      <c r="BA482">
        <v>99049</v>
      </c>
      <c r="BB482">
        <v>35</v>
      </c>
      <c r="BC482">
        <v>99032</v>
      </c>
      <c r="BD482">
        <v>4884296</v>
      </c>
      <c r="BE482">
        <v>49.31</v>
      </c>
    </row>
    <row r="483" spans="37:57" x14ac:dyDescent="0.3">
      <c r="AK483">
        <v>2004</v>
      </c>
      <c r="AL483">
        <v>35</v>
      </c>
      <c r="AM483">
        <v>6.8999999999999997E-4</v>
      </c>
      <c r="AN483">
        <v>6.8999999999999997E-4</v>
      </c>
      <c r="AO483">
        <v>0.5</v>
      </c>
      <c r="AP483">
        <v>98268</v>
      </c>
      <c r="AQ483">
        <v>67</v>
      </c>
      <c r="AR483">
        <v>98235</v>
      </c>
      <c r="AS483">
        <v>4361902</v>
      </c>
      <c r="AT483">
        <v>44.39</v>
      </c>
      <c r="AV483">
        <v>2004</v>
      </c>
      <c r="AW483">
        <v>35</v>
      </c>
      <c r="AX483">
        <v>5.8E-4</v>
      </c>
      <c r="AY483">
        <v>5.8E-4</v>
      </c>
      <c r="AZ483">
        <v>0.5</v>
      </c>
      <c r="BA483">
        <v>99014</v>
      </c>
      <c r="BB483">
        <v>57</v>
      </c>
      <c r="BC483">
        <v>98985</v>
      </c>
      <c r="BD483">
        <v>4785265</v>
      </c>
      <c r="BE483">
        <v>48.33</v>
      </c>
    </row>
    <row r="484" spans="37:57" x14ac:dyDescent="0.3">
      <c r="AK484">
        <v>2004</v>
      </c>
      <c r="AL484">
        <v>36</v>
      </c>
      <c r="AM484">
        <v>7.6999999999999996E-4</v>
      </c>
      <c r="AN484">
        <v>7.6999999999999996E-4</v>
      </c>
      <c r="AO484">
        <v>0.5</v>
      </c>
      <c r="AP484">
        <v>98201</v>
      </c>
      <c r="AQ484">
        <v>76</v>
      </c>
      <c r="AR484">
        <v>98163</v>
      </c>
      <c r="AS484">
        <v>4263667</v>
      </c>
      <c r="AT484">
        <v>43.42</v>
      </c>
      <c r="AV484">
        <v>2004</v>
      </c>
      <c r="AW484">
        <v>36</v>
      </c>
      <c r="AX484">
        <v>4.0999999999999999E-4</v>
      </c>
      <c r="AY484">
        <v>4.0999999999999999E-4</v>
      </c>
      <c r="AZ484">
        <v>0.5</v>
      </c>
      <c r="BA484">
        <v>98957</v>
      </c>
      <c r="BB484">
        <v>40</v>
      </c>
      <c r="BC484">
        <v>98937</v>
      </c>
      <c r="BD484">
        <v>4686279</v>
      </c>
      <c r="BE484">
        <v>47.36</v>
      </c>
    </row>
    <row r="485" spans="37:57" x14ac:dyDescent="0.3">
      <c r="AK485">
        <v>2004</v>
      </c>
      <c r="AL485">
        <v>37</v>
      </c>
      <c r="AM485">
        <v>9.6000000000000002E-4</v>
      </c>
      <c r="AN485">
        <v>9.6000000000000002E-4</v>
      </c>
      <c r="AO485">
        <v>0.5</v>
      </c>
      <c r="AP485">
        <v>98125</v>
      </c>
      <c r="AQ485">
        <v>94</v>
      </c>
      <c r="AR485">
        <v>98078</v>
      </c>
      <c r="AS485">
        <v>4165504</v>
      </c>
      <c r="AT485">
        <v>42.45</v>
      </c>
      <c r="AV485">
        <v>2004</v>
      </c>
      <c r="AW485">
        <v>37</v>
      </c>
      <c r="AX485">
        <v>4.6999999999999999E-4</v>
      </c>
      <c r="AY485">
        <v>4.6999999999999999E-4</v>
      </c>
      <c r="AZ485">
        <v>0.5</v>
      </c>
      <c r="BA485">
        <v>98916</v>
      </c>
      <c r="BB485">
        <v>47</v>
      </c>
      <c r="BC485">
        <v>98893</v>
      </c>
      <c r="BD485">
        <v>4587343</v>
      </c>
      <c r="BE485">
        <v>46.38</v>
      </c>
    </row>
    <row r="486" spans="37:57" x14ac:dyDescent="0.3">
      <c r="AK486">
        <v>2004</v>
      </c>
      <c r="AL486">
        <v>38</v>
      </c>
      <c r="AM486">
        <v>8.1999999999999998E-4</v>
      </c>
      <c r="AN486">
        <v>8.1999999999999998E-4</v>
      </c>
      <c r="AO486">
        <v>0.5</v>
      </c>
      <c r="AP486">
        <v>98032</v>
      </c>
      <c r="AQ486">
        <v>80</v>
      </c>
      <c r="AR486">
        <v>97991</v>
      </c>
      <c r="AS486">
        <v>4067426</v>
      </c>
      <c r="AT486">
        <v>41.49</v>
      </c>
      <c r="AV486">
        <v>2004</v>
      </c>
      <c r="AW486">
        <v>38</v>
      </c>
      <c r="AX486">
        <v>6.2E-4</v>
      </c>
      <c r="AY486">
        <v>6.2E-4</v>
      </c>
      <c r="AZ486">
        <v>0.5</v>
      </c>
      <c r="BA486">
        <v>98870</v>
      </c>
      <c r="BB486">
        <v>61</v>
      </c>
      <c r="BC486">
        <v>98839</v>
      </c>
      <c r="BD486">
        <v>4488450</v>
      </c>
      <c r="BE486">
        <v>45.4</v>
      </c>
    </row>
    <row r="487" spans="37:57" x14ac:dyDescent="0.3">
      <c r="AK487">
        <v>2004</v>
      </c>
      <c r="AL487">
        <v>39</v>
      </c>
      <c r="AM487">
        <v>1.0200000000000001E-3</v>
      </c>
      <c r="AN487">
        <v>1.0200000000000001E-3</v>
      </c>
      <c r="AO487">
        <v>0.5</v>
      </c>
      <c r="AP487">
        <v>97951</v>
      </c>
      <c r="AQ487">
        <v>100</v>
      </c>
      <c r="AR487">
        <v>97901</v>
      </c>
      <c r="AS487">
        <v>3969434</v>
      </c>
      <c r="AT487">
        <v>40.520000000000003</v>
      </c>
      <c r="AV487">
        <v>2004</v>
      </c>
      <c r="AW487">
        <v>39</v>
      </c>
      <c r="AX487">
        <v>5.4000000000000001E-4</v>
      </c>
      <c r="AY487">
        <v>5.4000000000000001E-4</v>
      </c>
      <c r="AZ487">
        <v>0.5</v>
      </c>
      <c r="BA487">
        <v>98808</v>
      </c>
      <c r="BB487">
        <v>54</v>
      </c>
      <c r="BC487">
        <v>98781</v>
      </c>
      <c r="BD487">
        <v>4389611</v>
      </c>
      <c r="BE487">
        <v>44.43</v>
      </c>
    </row>
    <row r="488" spans="37:57" x14ac:dyDescent="0.3">
      <c r="AK488">
        <v>2004</v>
      </c>
      <c r="AL488">
        <v>40</v>
      </c>
      <c r="AM488">
        <v>1.2199999999999999E-3</v>
      </c>
      <c r="AN488">
        <v>1.2199999999999999E-3</v>
      </c>
      <c r="AO488">
        <v>0.5</v>
      </c>
      <c r="AP488">
        <v>97851</v>
      </c>
      <c r="AQ488">
        <v>120</v>
      </c>
      <c r="AR488">
        <v>97791</v>
      </c>
      <c r="AS488">
        <v>3871533</v>
      </c>
      <c r="AT488">
        <v>39.57</v>
      </c>
      <c r="AV488">
        <v>2004</v>
      </c>
      <c r="AW488">
        <v>40</v>
      </c>
      <c r="AX488">
        <v>7.6999999999999996E-4</v>
      </c>
      <c r="AY488">
        <v>7.6999999999999996E-4</v>
      </c>
      <c r="AZ488">
        <v>0.5</v>
      </c>
      <c r="BA488">
        <v>98755</v>
      </c>
      <c r="BB488">
        <v>76</v>
      </c>
      <c r="BC488">
        <v>98717</v>
      </c>
      <c r="BD488">
        <v>4290829</v>
      </c>
      <c r="BE488">
        <v>43.45</v>
      </c>
    </row>
    <row r="489" spans="37:57" x14ac:dyDescent="0.3">
      <c r="AK489">
        <v>2004</v>
      </c>
      <c r="AL489">
        <v>41</v>
      </c>
      <c r="AM489">
        <v>9.5E-4</v>
      </c>
      <c r="AN489">
        <v>9.5E-4</v>
      </c>
      <c r="AO489">
        <v>0.5</v>
      </c>
      <c r="AP489">
        <v>97731</v>
      </c>
      <c r="AQ489">
        <v>93</v>
      </c>
      <c r="AR489">
        <v>97685</v>
      </c>
      <c r="AS489">
        <v>3773742</v>
      </c>
      <c r="AT489">
        <v>38.61</v>
      </c>
      <c r="AV489">
        <v>2004</v>
      </c>
      <c r="AW489">
        <v>41</v>
      </c>
      <c r="AX489">
        <v>7.5000000000000002E-4</v>
      </c>
      <c r="AY489">
        <v>7.5000000000000002E-4</v>
      </c>
      <c r="AZ489">
        <v>0.5</v>
      </c>
      <c r="BA489">
        <v>98679</v>
      </c>
      <c r="BB489">
        <v>74</v>
      </c>
      <c r="BC489">
        <v>98642</v>
      </c>
      <c r="BD489">
        <v>4192113</v>
      </c>
      <c r="BE489">
        <v>42.48</v>
      </c>
    </row>
    <row r="490" spans="37:57" x14ac:dyDescent="0.3">
      <c r="AK490">
        <v>2004</v>
      </c>
      <c r="AL490">
        <v>42</v>
      </c>
      <c r="AM490">
        <v>1.2700000000000001E-3</v>
      </c>
      <c r="AN490">
        <v>1.2700000000000001E-3</v>
      </c>
      <c r="AO490">
        <v>0.5</v>
      </c>
      <c r="AP490">
        <v>97639</v>
      </c>
      <c r="AQ490">
        <v>124</v>
      </c>
      <c r="AR490">
        <v>97577</v>
      </c>
      <c r="AS490">
        <v>3676057</v>
      </c>
      <c r="AT490">
        <v>37.65</v>
      </c>
      <c r="AV490">
        <v>2004</v>
      </c>
      <c r="AW490">
        <v>42</v>
      </c>
      <c r="AX490">
        <v>8.1999999999999998E-4</v>
      </c>
      <c r="AY490">
        <v>8.1999999999999998E-4</v>
      </c>
      <c r="AZ490">
        <v>0.5</v>
      </c>
      <c r="BA490">
        <v>98605</v>
      </c>
      <c r="BB490">
        <v>81</v>
      </c>
      <c r="BC490">
        <v>98565</v>
      </c>
      <c r="BD490">
        <v>4093471</v>
      </c>
      <c r="BE490">
        <v>41.51</v>
      </c>
    </row>
    <row r="491" spans="37:57" x14ac:dyDescent="0.3">
      <c r="AK491">
        <v>2004</v>
      </c>
      <c r="AL491">
        <v>43</v>
      </c>
      <c r="AM491">
        <v>1.5200000000000001E-3</v>
      </c>
      <c r="AN491">
        <v>1.5200000000000001E-3</v>
      </c>
      <c r="AO491">
        <v>0.5</v>
      </c>
      <c r="AP491">
        <v>97515</v>
      </c>
      <c r="AQ491">
        <v>148</v>
      </c>
      <c r="AR491">
        <v>97441</v>
      </c>
      <c r="AS491">
        <v>3578480</v>
      </c>
      <c r="AT491">
        <v>36.700000000000003</v>
      </c>
      <c r="AV491">
        <v>2004</v>
      </c>
      <c r="AW491">
        <v>43</v>
      </c>
      <c r="AX491">
        <v>6.9999999999999999E-4</v>
      </c>
      <c r="AY491">
        <v>6.9999999999999999E-4</v>
      </c>
      <c r="AZ491">
        <v>0.5</v>
      </c>
      <c r="BA491">
        <v>98524</v>
      </c>
      <c r="BB491">
        <v>69</v>
      </c>
      <c r="BC491">
        <v>98490</v>
      </c>
      <c r="BD491">
        <v>3994906</v>
      </c>
      <c r="BE491">
        <v>40.549999999999997</v>
      </c>
    </row>
    <row r="492" spans="37:57" x14ac:dyDescent="0.3">
      <c r="AK492">
        <v>2004</v>
      </c>
      <c r="AL492">
        <v>44</v>
      </c>
      <c r="AM492">
        <v>1.8400000000000001E-3</v>
      </c>
      <c r="AN492">
        <v>1.8400000000000001E-3</v>
      </c>
      <c r="AO492">
        <v>0.5</v>
      </c>
      <c r="AP492">
        <v>97367</v>
      </c>
      <c r="AQ492">
        <v>179</v>
      </c>
      <c r="AR492">
        <v>97277</v>
      </c>
      <c r="AS492">
        <v>3481040</v>
      </c>
      <c r="AT492">
        <v>35.75</v>
      </c>
      <c r="AV492">
        <v>2004</v>
      </c>
      <c r="AW492">
        <v>44</v>
      </c>
      <c r="AX492">
        <v>1.23E-3</v>
      </c>
      <c r="AY492">
        <v>1.2199999999999999E-3</v>
      </c>
      <c r="AZ492">
        <v>0.5</v>
      </c>
      <c r="BA492">
        <v>98455</v>
      </c>
      <c r="BB492">
        <v>121</v>
      </c>
      <c r="BC492">
        <v>98395</v>
      </c>
      <c r="BD492">
        <v>3896416</v>
      </c>
      <c r="BE492">
        <v>39.58</v>
      </c>
    </row>
    <row r="493" spans="37:57" x14ac:dyDescent="0.3">
      <c r="AK493">
        <v>2004</v>
      </c>
      <c r="AL493">
        <v>45</v>
      </c>
      <c r="AM493">
        <v>1.9499999999999999E-3</v>
      </c>
      <c r="AN493">
        <v>1.9499999999999999E-3</v>
      </c>
      <c r="AO493">
        <v>0.5</v>
      </c>
      <c r="AP493">
        <v>97187</v>
      </c>
      <c r="AQ493">
        <v>190</v>
      </c>
      <c r="AR493">
        <v>97092</v>
      </c>
      <c r="AS493">
        <v>3383763</v>
      </c>
      <c r="AT493">
        <v>34.82</v>
      </c>
      <c r="AV493">
        <v>2004</v>
      </c>
      <c r="AW493">
        <v>45</v>
      </c>
      <c r="AX493">
        <v>1.07E-3</v>
      </c>
      <c r="AY493">
        <v>1.07E-3</v>
      </c>
      <c r="AZ493">
        <v>0.5</v>
      </c>
      <c r="BA493">
        <v>98335</v>
      </c>
      <c r="BB493">
        <v>105</v>
      </c>
      <c r="BC493">
        <v>98282</v>
      </c>
      <c r="BD493">
        <v>3798021</v>
      </c>
      <c r="BE493">
        <v>38.619999999999997</v>
      </c>
    </row>
    <row r="494" spans="37:57" x14ac:dyDescent="0.3">
      <c r="AK494">
        <v>2004</v>
      </c>
      <c r="AL494">
        <v>46</v>
      </c>
      <c r="AM494">
        <v>2.0200000000000001E-3</v>
      </c>
      <c r="AN494">
        <v>2.0200000000000001E-3</v>
      </c>
      <c r="AO494">
        <v>0.5</v>
      </c>
      <c r="AP494">
        <v>96998</v>
      </c>
      <c r="AQ494">
        <v>196</v>
      </c>
      <c r="AR494">
        <v>96900</v>
      </c>
      <c r="AS494">
        <v>3286670</v>
      </c>
      <c r="AT494">
        <v>33.880000000000003</v>
      </c>
      <c r="AV494">
        <v>2004</v>
      </c>
      <c r="AW494">
        <v>46</v>
      </c>
      <c r="AX494">
        <v>1.2099999999999999E-3</v>
      </c>
      <c r="AY494">
        <v>1.2099999999999999E-3</v>
      </c>
      <c r="AZ494">
        <v>0.5</v>
      </c>
      <c r="BA494">
        <v>98230</v>
      </c>
      <c r="BB494">
        <v>119</v>
      </c>
      <c r="BC494">
        <v>98170</v>
      </c>
      <c r="BD494">
        <v>3699739</v>
      </c>
      <c r="BE494">
        <v>37.659999999999997</v>
      </c>
    </row>
    <row r="495" spans="37:57" x14ac:dyDescent="0.3">
      <c r="AK495">
        <v>2004</v>
      </c>
      <c r="AL495">
        <v>47</v>
      </c>
      <c r="AM495">
        <v>2.0999999999999999E-3</v>
      </c>
      <c r="AN495">
        <v>2.0999999999999999E-3</v>
      </c>
      <c r="AO495">
        <v>0.5</v>
      </c>
      <c r="AP495">
        <v>96802</v>
      </c>
      <c r="AQ495">
        <v>203</v>
      </c>
      <c r="AR495">
        <v>96700</v>
      </c>
      <c r="AS495">
        <v>3189770</v>
      </c>
      <c r="AT495">
        <v>32.950000000000003</v>
      </c>
      <c r="AV495">
        <v>2004</v>
      </c>
      <c r="AW495">
        <v>47</v>
      </c>
      <c r="AX495">
        <v>1.5399999999999999E-3</v>
      </c>
      <c r="AY495">
        <v>1.5399999999999999E-3</v>
      </c>
      <c r="AZ495">
        <v>0.5</v>
      </c>
      <c r="BA495">
        <v>98111</v>
      </c>
      <c r="BB495">
        <v>151</v>
      </c>
      <c r="BC495">
        <v>98035</v>
      </c>
      <c r="BD495">
        <v>3601568</v>
      </c>
      <c r="BE495">
        <v>36.71</v>
      </c>
    </row>
    <row r="496" spans="37:57" x14ac:dyDescent="0.3">
      <c r="AK496">
        <v>2004</v>
      </c>
      <c r="AL496">
        <v>48</v>
      </c>
      <c r="AM496">
        <v>2.5100000000000001E-3</v>
      </c>
      <c r="AN496">
        <v>2.5100000000000001E-3</v>
      </c>
      <c r="AO496">
        <v>0.5</v>
      </c>
      <c r="AP496">
        <v>96599</v>
      </c>
      <c r="AQ496">
        <v>242</v>
      </c>
      <c r="AR496">
        <v>96478</v>
      </c>
      <c r="AS496">
        <v>3093070</v>
      </c>
      <c r="AT496">
        <v>32.020000000000003</v>
      </c>
      <c r="AV496">
        <v>2004</v>
      </c>
      <c r="AW496">
        <v>48</v>
      </c>
      <c r="AX496">
        <v>1.9E-3</v>
      </c>
      <c r="AY496">
        <v>1.89E-3</v>
      </c>
      <c r="AZ496">
        <v>0.5</v>
      </c>
      <c r="BA496">
        <v>97960</v>
      </c>
      <c r="BB496">
        <v>186</v>
      </c>
      <c r="BC496">
        <v>97867</v>
      </c>
      <c r="BD496">
        <v>3503533</v>
      </c>
      <c r="BE496">
        <v>35.770000000000003</v>
      </c>
    </row>
    <row r="497" spans="37:57" x14ac:dyDescent="0.3">
      <c r="AK497">
        <v>2004</v>
      </c>
      <c r="AL497">
        <v>49</v>
      </c>
      <c r="AM497">
        <v>3.15E-3</v>
      </c>
      <c r="AN497">
        <v>3.14E-3</v>
      </c>
      <c r="AO497">
        <v>0.5</v>
      </c>
      <c r="AP497">
        <v>96357</v>
      </c>
      <c r="AQ497">
        <v>303</v>
      </c>
      <c r="AR497">
        <v>96205</v>
      </c>
      <c r="AS497">
        <v>2996592</v>
      </c>
      <c r="AT497">
        <v>31.1</v>
      </c>
      <c r="AV497">
        <v>2004</v>
      </c>
      <c r="AW497">
        <v>49</v>
      </c>
      <c r="AX497">
        <v>1.8E-3</v>
      </c>
      <c r="AY497">
        <v>1.8E-3</v>
      </c>
      <c r="AZ497">
        <v>0.5</v>
      </c>
      <c r="BA497">
        <v>97774</v>
      </c>
      <c r="BB497">
        <v>176</v>
      </c>
      <c r="BC497">
        <v>97686</v>
      </c>
      <c r="BD497">
        <v>3405666</v>
      </c>
      <c r="BE497">
        <v>34.83</v>
      </c>
    </row>
    <row r="498" spans="37:57" x14ac:dyDescent="0.3">
      <c r="AK498">
        <v>2004</v>
      </c>
      <c r="AL498">
        <v>50</v>
      </c>
      <c r="AM498">
        <v>3.5799999999999998E-3</v>
      </c>
      <c r="AN498">
        <v>3.5699999999999998E-3</v>
      </c>
      <c r="AO498">
        <v>0.5</v>
      </c>
      <c r="AP498">
        <v>96054</v>
      </c>
      <c r="AQ498">
        <v>343</v>
      </c>
      <c r="AR498">
        <v>95882</v>
      </c>
      <c r="AS498">
        <v>2900387</v>
      </c>
      <c r="AT498">
        <v>30.2</v>
      </c>
      <c r="AV498">
        <v>2004</v>
      </c>
      <c r="AW498">
        <v>50</v>
      </c>
      <c r="AX498">
        <v>2.2899999999999999E-3</v>
      </c>
      <c r="AY498">
        <v>2.2799999999999999E-3</v>
      </c>
      <c r="AZ498">
        <v>0.5</v>
      </c>
      <c r="BA498">
        <v>97598</v>
      </c>
      <c r="BB498">
        <v>223</v>
      </c>
      <c r="BC498">
        <v>97487</v>
      </c>
      <c r="BD498">
        <v>3307980</v>
      </c>
      <c r="BE498">
        <v>33.89</v>
      </c>
    </row>
    <row r="499" spans="37:57" x14ac:dyDescent="0.3">
      <c r="AK499">
        <v>2004</v>
      </c>
      <c r="AL499">
        <v>51</v>
      </c>
      <c r="AM499">
        <v>3.5500000000000002E-3</v>
      </c>
      <c r="AN499">
        <v>3.5500000000000002E-3</v>
      </c>
      <c r="AO499">
        <v>0.5</v>
      </c>
      <c r="AP499">
        <v>95711</v>
      </c>
      <c r="AQ499">
        <v>339</v>
      </c>
      <c r="AR499">
        <v>95541</v>
      </c>
      <c r="AS499">
        <v>2804505</v>
      </c>
      <c r="AT499">
        <v>29.3</v>
      </c>
      <c r="AV499">
        <v>2004</v>
      </c>
      <c r="AW499">
        <v>51</v>
      </c>
      <c r="AX499">
        <v>1.92E-3</v>
      </c>
      <c r="AY499">
        <v>1.92E-3</v>
      </c>
      <c r="AZ499">
        <v>0.5</v>
      </c>
      <c r="BA499">
        <v>97376</v>
      </c>
      <c r="BB499">
        <v>187</v>
      </c>
      <c r="BC499">
        <v>97282</v>
      </c>
      <c r="BD499">
        <v>3210493</v>
      </c>
      <c r="BE499">
        <v>32.97</v>
      </c>
    </row>
    <row r="500" spans="37:57" x14ac:dyDescent="0.3">
      <c r="AK500">
        <v>2004</v>
      </c>
      <c r="AL500">
        <v>52</v>
      </c>
      <c r="AM500">
        <v>3.5200000000000001E-3</v>
      </c>
      <c r="AN500">
        <v>3.5200000000000001E-3</v>
      </c>
      <c r="AO500">
        <v>0.5</v>
      </c>
      <c r="AP500">
        <v>95371</v>
      </c>
      <c r="AQ500">
        <v>335</v>
      </c>
      <c r="AR500">
        <v>95204</v>
      </c>
      <c r="AS500">
        <v>2708964</v>
      </c>
      <c r="AT500">
        <v>28.4</v>
      </c>
      <c r="AV500">
        <v>2004</v>
      </c>
      <c r="AW500">
        <v>52</v>
      </c>
      <c r="AX500">
        <v>2.2899999999999999E-3</v>
      </c>
      <c r="AY500">
        <v>2.2899999999999999E-3</v>
      </c>
      <c r="AZ500">
        <v>0.5</v>
      </c>
      <c r="BA500">
        <v>97189</v>
      </c>
      <c r="BB500">
        <v>223</v>
      </c>
      <c r="BC500">
        <v>97078</v>
      </c>
      <c r="BD500">
        <v>3113210</v>
      </c>
      <c r="BE500">
        <v>32.03</v>
      </c>
    </row>
    <row r="501" spans="37:57" x14ac:dyDescent="0.3">
      <c r="AK501">
        <v>2004</v>
      </c>
      <c r="AL501">
        <v>53</v>
      </c>
      <c r="AM501">
        <v>3.9699999999999996E-3</v>
      </c>
      <c r="AN501">
        <v>3.96E-3</v>
      </c>
      <c r="AO501">
        <v>0.5</v>
      </c>
      <c r="AP501">
        <v>95036</v>
      </c>
      <c r="AQ501">
        <v>376</v>
      </c>
      <c r="AR501">
        <v>94848</v>
      </c>
      <c r="AS501">
        <v>2613760</v>
      </c>
      <c r="AT501">
        <v>27.5</v>
      </c>
      <c r="AV501">
        <v>2004</v>
      </c>
      <c r="AW501">
        <v>53</v>
      </c>
      <c r="AX501">
        <v>2.64E-3</v>
      </c>
      <c r="AY501">
        <v>2.63E-3</v>
      </c>
      <c r="AZ501">
        <v>0.5</v>
      </c>
      <c r="BA501">
        <v>96966</v>
      </c>
      <c r="BB501">
        <v>255</v>
      </c>
      <c r="BC501">
        <v>96839</v>
      </c>
      <c r="BD501">
        <v>3016133</v>
      </c>
      <c r="BE501">
        <v>31.1</v>
      </c>
    </row>
    <row r="502" spans="37:57" x14ac:dyDescent="0.3">
      <c r="AK502">
        <v>2004</v>
      </c>
      <c r="AL502">
        <v>54</v>
      </c>
      <c r="AM502">
        <v>4.5500000000000002E-3</v>
      </c>
      <c r="AN502">
        <v>4.5399999999999998E-3</v>
      </c>
      <c r="AO502">
        <v>0.5</v>
      </c>
      <c r="AP502">
        <v>94660</v>
      </c>
      <c r="AQ502">
        <v>430</v>
      </c>
      <c r="AR502">
        <v>94445</v>
      </c>
      <c r="AS502">
        <v>2518912</v>
      </c>
      <c r="AT502">
        <v>26.61</v>
      </c>
      <c r="AV502">
        <v>2004</v>
      </c>
      <c r="AW502">
        <v>54</v>
      </c>
      <c r="AX502">
        <v>2.98E-3</v>
      </c>
      <c r="AY502">
        <v>2.97E-3</v>
      </c>
      <c r="AZ502">
        <v>0.5</v>
      </c>
      <c r="BA502">
        <v>96711</v>
      </c>
      <c r="BB502">
        <v>288</v>
      </c>
      <c r="BC502">
        <v>96567</v>
      </c>
      <c r="BD502">
        <v>2919294</v>
      </c>
      <c r="BE502">
        <v>30.19</v>
      </c>
    </row>
    <row r="503" spans="37:57" x14ac:dyDescent="0.3">
      <c r="AK503">
        <v>2004</v>
      </c>
      <c r="AL503">
        <v>55</v>
      </c>
      <c r="AM503">
        <v>4.8799999999999998E-3</v>
      </c>
      <c r="AN503">
        <v>4.8599999999999997E-3</v>
      </c>
      <c r="AO503">
        <v>0.5</v>
      </c>
      <c r="AP503">
        <v>94230</v>
      </c>
      <c r="AQ503">
        <v>458</v>
      </c>
      <c r="AR503">
        <v>94001</v>
      </c>
      <c r="AS503">
        <v>2424468</v>
      </c>
      <c r="AT503">
        <v>25.73</v>
      </c>
      <c r="AV503">
        <v>2004</v>
      </c>
      <c r="AW503">
        <v>55</v>
      </c>
      <c r="AX503">
        <v>3.0699999999999998E-3</v>
      </c>
      <c r="AY503">
        <v>3.0699999999999998E-3</v>
      </c>
      <c r="AZ503">
        <v>0.5</v>
      </c>
      <c r="BA503">
        <v>96423</v>
      </c>
      <c r="BB503">
        <v>296</v>
      </c>
      <c r="BC503">
        <v>96276</v>
      </c>
      <c r="BD503">
        <v>2822727</v>
      </c>
      <c r="BE503">
        <v>29.27</v>
      </c>
    </row>
    <row r="504" spans="37:57" x14ac:dyDescent="0.3">
      <c r="AK504">
        <v>2004</v>
      </c>
      <c r="AL504">
        <v>56</v>
      </c>
      <c r="AM504">
        <v>5.7499999999999999E-3</v>
      </c>
      <c r="AN504">
        <v>5.7299999999999999E-3</v>
      </c>
      <c r="AO504">
        <v>0.5</v>
      </c>
      <c r="AP504">
        <v>93771</v>
      </c>
      <c r="AQ504">
        <v>538</v>
      </c>
      <c r="AR504">
        <v>93503</v>
      </c>
      <c r="AS504">
        <v>2330467</v>
      </c>
      <c r="AT504">
        <v>24.85</v>
      </c>
      <c r="AV504">
        <v>2004</v>
      </c>
      <c r="AW504">
        <v>56</v>
      </c>
      <c r="AX504">
        <v>3.5699999999999998E-3</v>
      </c>
      <c r="AY504">
        <v>3.5599999999999998E-3</v>
      </c>
      <c r="AZ504">
        <v>0.5</v>
      </c>
      <c r="BA504">
        <v>96128</v>
      </c>
      <c r="BB504">
        <v>342</v>
      </c>
      <c r="BC504">
        <v>95957</v>
      </c>
      <c r="BD504">
        <v>2726451</v>
      </c>
      <c r="BE504">
        <v>28.36</v>
      </c>
    </row>
    <row r="505" spans="37:57" x14ac:dyDescent="0.3">
      <c r="AK505">
        <v>2004</v>
      </c>
      <c r="AL505">
        <v>57</v>
      </c>
      <c r="AM505">
        <v>6.28E-3</v>
      </c>
      <c r="AN505">
        <v>6.2599999999999999E-3</v>
      </c>
      <c r="AO505">
        <v>0.5</v>
      </c>
      <c r="AP505">
        <v>93234</v>
      </c>
      <c r="AQ505">
        <v>584</v>
      </c>
      <c r="AR505">
        <v>92942</v>
      </c>
      <c r="AS505">
        <v>2236965</v>
      </c>
      <c r="AT505">
        <v>23.99</v>
      </c>
      <c r="AV505">
        <v>2004</v>
      </c>
      <c r="AW505">
        <v>57</v>
      </c>
      <c r="AX505">
        <v>4.1000000000000003E-3</v>
      </c>
      <c r="AY505">
        <v>4.0899999999999999E-3</v>
      </c>
      <c r="AZ505">
        <v>0.5</v>
      </c>
      <c r="BA505">
        <v>95785</v>
      </c>
      <c r="BB505">
        <v>392</v>
      </c>
      <c r="BC505">
        <v>95589</v>
      </c>
      <c r="BD505">
        <v>2630495</v>
      </c>
      <c r="BE505">
        <v>27.46</v>
      </c>
    </row>
    <row r="506" spans="37:57" x14ac:dyDescent="0.3">
      <c r="AK506">
        <v>2004</v>
      </c>
      <c r="AL506">
        <v>58</v>
      </c>
      <c r="AM506">
        <v>6.6499999999999997E-3</v>
      </c>
      <c r="AN506">
        <v>6.6299999999999996E-3</v>
      </c>
      <c r="AO506">
        <v>0.5</v>
      </c>
      <c r="AP506">
        <v>92650</v>
      </c>
      <c r="AQ506">
        <v>614</v>
      </c>
      <c r="AR506">
        <v>92343</v>
      </c>
      <c r="AS506">
        <v>2144023</v>
      </c>
      <c r="AT506">
        <v>23.14</v>
      </c>
      <c r="AV506">
        <v>2004</v>
      </c>
      <c r="AW506">
        <v>58</v>
      </c>
      <c r="AX506">
        <v>4.4400000000000004E-3</v>
      </c>
      <c r="AY506">
        <v>4.4299999999999999E-3</v>
      </c>
      <c r="AZ506">
        <v>0.5</v>
      </c>
      <c r="BA506">
        <v>95393</v>
      </c>
      <c r="BB506">
        <v>423</v>
      </c>
      <c r="BC506">
        <v>95182</v>
      </c>
      <c r="BD506">
        <v>2534905</v>
      </c>
      <c r="BE506">
        <v>26.57</v>
      </c>
    </row>
    <row r="507" spans="37:57" x14ac:dyDescent="0.3">
      <c r="AK507">
        <v>2004</v>
      </c>
      <c r="AL507">
        <v>59</v>
      </c>
      <c r="AM507">
        <v>7.11E-3</v>
      </c>
      <c r="AN507">
        <v>7.0800000000000004E-3</v>
      </c>
      <c r="AO507">
        <v>0.5</v>
      </c>
      <c r="AP507">
        <v>92036</v>
      </c>
      <c r="AQ507">
        <v>652</v>
      </c>
      <c r="AR507">
        <v>91710</v>
      </c>
      <c r="AS507">
        <v>2051680</v>
      </c>
      <c r="AT507">
        <v>22.29</v>
      </c>
      <c r="AV507">
        <v>2004</v>
      </c>
      <c r="AW507">
        <v>59</v>
      </c>
      <c r="AX507">
        <v>4.8199999999999996E-3</v>
      </c>
      <c r="AY507">
        <v>4.81E-3</v>
      </c>
      <c r="AZ507">
        <v>0.5</v>
      </c>
      <c r="BA507">
        <v>94971</v>
      </c>
      <c r="BB507">
        <v>457</v>
      </c>
      <c r="BC507">
        <v>94742</v>
      </c>
      <c r="BD507">
        <v>2439723</v>
      </c>
      <c r="BE507">
        <v>25.69</v>
      </c>
    </row>
    <row r="508" spans="37:57" x14ac:dyDescent="0.3">
      <c r="AK508">
        <v>2004</v>
      </c>
      <c r="AL508">
        <v>60</v>
      </c>
      <c r="AM508">
        <v>8.0499999999999999E-3</v>
      </c>
      <c r="AN508">
        <v>8.0199999999999994E-3</v>
      </c>
      <c r="AO508">
        <v>0.5</v>
      </c>
      <c r="AP508">
        <v>91384</v>
      </c>
      <c r="AQ508">
        <v>733</v>
      </c>
      <c r="AR508">
        <v>91018</v>
      </c>
      <c r="AS508">
        <v>1959970</v>
      </c>
      <c r="AT508">
        <v>21.45</v>
      </c>
      <c r="AV508">
        <v>2004</v>
      </c>
      <c r="AW508">
        <v>60</v>
      </c>
      <c r="AX508">
        <v>5.7999999999999996E-3</v>
      </c>
      <c r="AY508">
        <v>5.7800000000000004E-3</v>
      </c>
      <c r="AZ508">
        <v>0.5</v>
      </c>
      <c r="BA508">
        <v>94514</v>
      </c>
      <c r="BB508">
        <v>546</v>
      </c>
      <c r="BC508">
        <v>94241</v>
      </c>
      <c r="BD508">
        <v>2344981</v>
      </c>
      <c r="BE508">
        <v>24.81</v>
      </c>
    </row>
    <row r="509" spans="37:57" x14ac:dyDescent="0.3">
      <c r="AK509">
        <v>2004</v>
      </c>
      <c r="AL509">
        <v>61</v>
      </c>
      <c r="AM509">
        <v>8.7399999999999995E-3</v>
      </c>
      <c r="AN509">
        <v>8.6999999999999994E-3</v>
      </c>
      <c r="AO509">
        <v>0.5</v>
      </c>
      <c r="AP509">
        <v>90651</v>
      </c>
      <c r="AQ509">
        <v>789</v>
      </c>
      <c r="AR509">
        <v>90257</v>
      </c>
      <c r="AS509">
        <v>1868952</v>
      </c>
      <c r="AT509">
        <v>20.62</v>
      </c>
      <c r="AV509">
        <v>2004</v>
      </c>
      <c r="AW509">
        <v>61</v>
      </c>
      <c r="AX509">
        <v>5.5799999999999999E-3</v>
      </c>
      <c r="AY509">
        <v>5.5599999999999998E-3</v>
      </c>
      <c r="AZ509">
        <v>0.5</v>
      </c>
      <c r="BA509">
        <v>93968</v>
      </c>
      <c r="BB509">
        <v>523</v>
      </c>
      <c r="BC509">
        <v>93707</v>
      </c>
      <c r="BD509">
        <v>2250740</v>
      </c>
      <c r="BE509">
        <v>23.95</v>
      </c>
    </row>
    <row r="510" spans="37:57" x14ac:dyDescent="0.3">
      <c r="AK510">
        <v>2004</v>
      </c>
      <c r="AL510">
        <v>62</v>
      </c>
      <c r="AM510">
        <v>9.4000000000000004E-3</v>
      </c>
      <c r="AN510">
        <v>9.3600000000000003E-3</v>
      </c>
      <c r="AO510">
        <v>0.5</v>
      </c>
      <c r="AP510">
        <v>89862</v>
      </c>
      <c r="AQ510">
        <v>841</v>
      </c>
      <c r="AR510">
        <v>89442</v>
      </c>
      <c r="AS510">
        <v>1778696</v>
      </c>
      <c r="AT510">
        <v>19.79</v>
      </c>
      <c r="AV510">
        <v>2004</v>
      </c>
      <c r="AW510">
        <v>62</v>
      </c>
      <c r="AX510">
        <v>6.6299999999999996E-3</v>
      </c>
      <c r="AY510">
        <v>6.6100000000000004E-3</v>
      </c>
      <c r="AZ510">
        <v>0.5</v>
      </c>
      <c r="BA510">
        <v>93445</v>
      </c>
      <c r="BB510">
        <v>617</v>
      </c>
      <c r="BC510">
        <v>93136</v>
      </c>
      <c r="BD510">
        <v>2157033</v>
      </c>
      <c r="BE510">
        <v>23.08</v>
      </c>
    </row>
    <row r="511" spans="37:57" x14ac:dyDescent="0.3">
      <c r="AK511">
        <v>2004</v>
      </c>
      <c r="AL511">
        <v>63</v>
      </c>
      <c r="AM511">
        <v>1.001E-2</v>
      </c>
      <c r="AN511">
        <v>9.9600000000000001E-3</v>
      </c>
      <c r="AO511">
        <v>0.5</v>
      </c>
      <c r="AP511">
        <v>89021</v>
      </c>
      <c r="AQ511">
        <v>886</v>
      </c>
      <c r="AR511">
        <v>88578</v>
      </c>
      <c r="AS511">
        <v>1689254</v>
      </c>
      <c r="AT511">
        <v>18.98</v>
      </c>
      <c r="AV511">
        <v>2004</v>
      </c>
      <c r="AW511">
        <v>63</v>
      </c>
      <c r="AX511">
        <v>6.8900000000000003E-3</v>
      </c>
      <c r="AY511">
        <v>6.8700000000000002E-3</v>
      </c>
      <c r="AZ511">
        <v>0.5</v>
      </c>
      <c r="BA511">
        <v>92828</v>
      </c>
      <c r="BB511">
        <v>638</v>
      </c>
      <c r="BC511">
        <v>92509</v>
      </c>
      <c r="BD511">
        <v>2063897</v>
      </c>
      <c r="BE511">
        <v>22.23</v>
      </c>
    </row>
    <row r="512" spans="37:57" x14ac:dyDescent="0.3">
      <c r="AK512">
        <v>2004</v>
      </c>
      <c r="AL512">
        <v>64</v>
      </c>
      <c r="AM512">
        <v>1.2829999999999999E-2</v>
      </c>
      <c r="AN512">
        <v>1.2749999999999999E-2</v>
      </c>
      <c r="AO512">
        <v>0.5</v>
      </c>
      <c r="AP512">
        <v>88135</v>
      </c>
      <c r="AQ512">
        <v>1123</v>
      </c>
      <c r="AR512">
        <v>87573</v>
      </c>
      <c r="AS512">
        <v>1600676</v>
      </c>
      <c r="AT512">
        <v>18.16</v>
      </c>
      <c r="AV512">
        <v>2004</v>
      </c>
      <c r="AW512">
        <v>64</v>
      </c>
      <c r="AX512">
        <v>7.2399999999999999E-3</v>
      </c>
      <c r="AY512">
        <v>7.2100000000000003E-3</v>
      </c>
      <c r="AZ512">
        <v>0.5</v>
      </c>
      <c r="BA512">
        <v>92190</v>
      </c>
      <c r="BB512">
        <v>665</v>
      </c>
      <c r="BC512">
        <v>91858</v>
      </c>
      <c r="BD512">
        <v>1971388</v>
      </c>
      <c r="BE512">
        <v>21.38</v>
      </c>
    </row>
    <row r="513" spans="37:57" x14ac:dyDescent="0.3">
      <c r="AK513">
        <v>2004</v>
      </c>
      <c r="AL513">
        <v>65</v>
      </c>
      <c r="AM513">
        <v>1.375E-2</v>
      </c>
      <c r="AN513">
        <v>1.366E-2</v>
      </c>
      <c r="AO513">
        <v>0.5</v>
      </c>
      <c r="AP513">
        <v>87011</v>
      </c>
      <c r="AQ513">
        <v>1188</v>
      </c>
      <c r="AR513">
        <v>86417</v>
      </c>
      <c r="AS513">
        <v>1513103</v>
      </c>
      <c r="AT513">
        <v>17.39</v>
      </c>
      <c r="AV513">
        <v>2004</v>
      </c>
      <c r="AW513">
        <v>65</v>
      </c>
      <c r="AX513">
        <v>7.5900000000000004E-3</v>
      </c>
      <c r="AY513">
        <v>7.5599999999999999E-3</v>
      </c>
      <c r="AZ513">
        <v>0.5</v>
      </c>
      <c r="BA513">
        <v>91525</v>
      </c>
      <c r="BB513">
        <v>692</v>
      </c>
      <c r="BC513">
        <v>91179</v>
      </c>
      <c r="BD513">
        <v>1879530</v>
      </c>
      <c r="BE513">
        <v>20.54</v>
      </c>
    </row>
    <row r="514" spans="37:57" x14ac:dyDescent="0.3">
      <c r="AK514">
        <v>2004</v>
      </c>
      <c r="AL514">
        <v>66</v>
      </c>
      <c r="AM514">
        <v>1.487E-2</v>
      </c>
      <c r="AN514">
        <v>1.4760000000000001E-2</v>
      </c>
      <c r="AO514">
        <v>0.5</v>
      </c>
      <c r="AP514">
        <v>85823</v>
      </c>
      <c r="AQ514">
        <v>1267</v>
      </c>
      <c r="AR514">
        <v>85190</v>
      </c>
      <c r="AS514">
        <v>1426686</v>
      </c>
      <c r="AT514">
        <v>16.62</v>
      </c>
      <c r="AV514">
        <v>2004</v>
      </c>
      <c r="AW514">
        <v>66</v>
      </c>
      <c r="AX514">
        <v>9.0900000000000009E-3</v>
      </c>
      <c r="AY514">
        <v>9.0500000000000008E-3</v>
      </c>
      <c r="AZ514">
        <v>0.5</v>
      </c>
      <c r="BA514">
        <v>90833</v>
      </c>
      <c r="BB514">
        <v>822</v>
      </c>
      <c r="BC514">
        <v>90422</v>
      </c>
      <c r="BD514">
        <v>1788351</v>
      </c>
      <c r="BE514">
        <v>19.690000000000001</v>
      </c>
    </row>
    <row r="515" spans="37:57" x14ac:dyDescent="0.3">
      <c r="AK515">
        <v>2004</v>
      </c>
      <c r="AL515">
        <v>67</v>
      </c>
      <c r="AM515">
        <v>1.677E-2</v>
      </c>
      <c r="AN515">
        <v>1.6629999999999999E-2</v>
      </c>
      <c r="AO515">
        <v>0.5</v>
      </c>
      <c r="AP515">
        <v>84556</v>
      </c>
      <c r="AQ515">
        <v>1406</v>
      </c>
      <c r="AR515">
        <v>83853</v>
      </c>
      <c r="AS515">
        <v>1341497</v>
      </c>
      <c r="AT515">
        <v>15.87</v>
      </c>
      <c r="AV515">
        <v>2004</v>
      </c>
      <c r="AW515">
        <v>67</v>
      </c>
      <c r="AX515">
        <v>9.2999999999999992E-3</v>
      </c>
      <c r="AY515">
        <v>9.2599999999999991E-3</v>
      </c>
      <c r="AZ515">
        <v>0.5</v>
      </c>
      <c r="BA515">
        <v>90011</v>
      </c>
      <c r="BB515">
        <v>833</v>
      </c>
      <c r="BC515">
        <v>89595</v>
      </c>
      <c r="BD515">
        <v>1697928</v>
      </c>
      <c r="BE515">
        <v>18.86</v>
      </c>
    </row>
    <row r="516" spans="37:57" x14ac:dyDescent="0.3">
      <c r="AK516">
        <v>2004</v>
      </c>
      <c r="AL516">
        <v>68</v>
      </c>
      <c r="AM516">
        <v>1.8460000000000001E-2</v>
      </c>
      <c r="AN516">
        <v>1.8290000000000001E-2</v>
      </c>
      <c r="AO516">
        <v>0.5</v>
      </c>
      <c r="AP516">
        <v>83150</v>
      </c>
      <c r="AQ516">
        <v>1521</v>
      </c>
      <c r="AR516">
        <v>82390</v>
      </c>
      <c r="AS516">
        <v>1257644</v>
      </c>
      <c r="AT516">
        <v>15.12</v>
      </c>
      <c r="AV516">
        <v>2004</v>
      </c>
      <c r="AW516">
        <v>68</v>
      </c>
      <c r="AX516">
        <v>1.027E-2</v>
      </c>
      <c r="AY516">
        <v>1.021E-2</v>
      </c>
      <c r="AZ516">
        <v>0.5</v>
      </c>
      <c r="BA516">
        <v>89178</v>
      </c>
      <c r="BB516">
        <v>911</v>
      </c>
      <c r="BC516">
        <v>88723</v>
      </c>
      <c r="BD516">
        <v>1608334</v>
      </c>
      <c r="BE516">
        <v>18.04</v>
      </c>
    </row>
    <row r="517" spans="37:57" x14ac:dyDescent="0.3">
      <c r="AK517">
        <v>2004</v>
      </c>
      <c r="AL517">
        <v>69</v>
      </c>
      <c r="AM517">
        <v>2.1139999999999999E-2</v>
      </c>
      <c r="AN517">
        <v>2.0920000000000001E-2</v>
      </c>
      <c r="AO517">
        <v>0.5</v>
      </c>
      <c r="AP517">
        <v>81629</v>
      </c>
      <c r="AQ517">
        <v>1708</v>
      </c>
      <c r="AR517">
        <v>80776</v>
      </c>
      <c r="AS517">
        <v>1175254</v>
      </c>
      <c r="AT517">
        <v>14.4</v>
      </c>
      <c r="AV517">
        <v>2004</v>
      </c>
      <c r="AW517">
        <v>69</v>
      </c>
      <c r="AX517">
        <v>1.2540000000000001E-2</v>
      </c>
      <c r="AY517">
        <v>1.2460000000000001E-2</v>
      </c>
      <c r="AZ517">
        <v>0.5</v>
      </c>
      <c r="BA517">
        <v>88267</v>
      </c>
      <c r="BB517">
        <v>1100</v>
      </c>
      <c r="BC517">
        <v>87717</v>
      </c>
      <c r="BD517">
        <v>1519611</v>
      </c>
      <c r="BE517">
        <v>17.22</v>
      </c>
    </row>
    <row r="518" spans="37:57" x14ac:dyDescent="0.3">
      <c r="AK518">
        <v>2004</v>
      </c>
      <c r="AL518">
        <v>70</v>
      </c>
      <c r="AM518">
        <v>2.2329999999999999E-2</v>
      </c>
      <c r="AN518">
        <v>2.2089999999999999E-2</v>
      </c>
      <c r="AO518">
        <v>0.5</v>
      </c>
      <c r="AP518">
        <v>79922</v>
      </c>
      <c r="AQ518">
        <v>1765</v>
      </c>
      <c r="AR518">
        <v>79039</v>
      </c>
      <c r="AS518">
        <v>1094478</v>
      </c>
      <c r="AT518">
        <v>13.69</v>
      </c>
      <c r="AV518">
        <v>2004</v>
      </c>
      <c r="AW518">
        <v>70</v>
      </c>
      <c r="AX518">
        <v>1.392E-2</v>
      </c>
      <c r="AY518">
        <v>1.3820000000000001E-2</v>
      </c>
      <c r="AZ518">
        <v>0.5</v>
      </c>
      <c r="BA518">
        <v>87167</v>
      </c>
      <c r="BB518">
        <v>1205</v>
      </c>
      <c r="BC518">
        <v>86565</v>
      </c>
      <c r="BD518">
        <v>1431894</v>
      </c>
      <c r="BE518">
        <v>16.43</v>
      </c>
    </row>
    <row r="519" spans="37:57" x14ac:dyDescent="0.3">
      <c r="AK519">
        <v>2004</v>
      </c>
      <c r="AL519">
        <v>71</v>
      </c>
      <c r="AM519">
        <v>2.6929999999999999E-2</v>
      </c>
      <c r="AN519">
        <v>2.657E-2</v>
      </c>
      <c r="AO519">
        <v>0.5</v>
      </c>
      <c r="AP519">
        <v>78157</v>
      </c>
      <c r="AQ519">
        <v>2076</v>
      </c>
      <c r="AR519">
        <v>77118</v>
      </c>
      <c r="AS519">
        <v>1015439</v>
      </c>
      <c r="AT519">
        <v>12.99</v>
      </c>
      <c r="AV519">
        <v>2004</v>
      </c>
      <c r="AW519">
        <v>71</v>
      </c>
      <c r="AX519">
        <v>1.4370000000000001E-2</v>
      </c>
      <c r="AY519">
        <v>1.427E-2</v>
      </c>
      <c r="AZ519">
        <v>0.5</v>
      </c>
      <c r="BA519">
        <v>85962</v>
      </c>
      <c r="BB519">
        <v>1227</v>
      </c>
      <c r="BC519">
        <v>85349</v>
      </c>
      <c r="BD519">
        <v>1345329</v>
      </c>
      <c r="BE519">
        <v>15.65</v>
      </c>
    </row>
    <row r="520" spans="37:57" x14ac:dyDescent="0.3">
      <c r="AK520">
        <v>2004</v>
      </c>
      <c r="AL520">
        <v>72</v>
      </c>
      <c r="AM520">
        <v>2.8750000000000001E-2</v>
      </c>
      <c r="AN520">
        <v>2.8340000000000001E-2</v>
      </c>
      <c r="AO520">
        <v>0.5</v>
      </c>
      <c r="AP520">
        <v>76080</v>
      </c>
      <c r="AQ520">
        <v>2156</v>
      </c>
      <c r="AR520">
        <v>75002</v>
      </c>
      <c r="AS520">
        <v>938321</v>
      </c>
      <c r="AT520">
        <v>12.33</v>
      </c>
      <c r="AV520">
        <v>2004</v>
      </c>
      <c r="AW520">
        <v>72</v>
      </c>
      <c r="AX520">
        <v>1.6539999999999999E-2</v>
      </c>
      <c r="AY520">
        <v>1.6410000000000001E-2</v>
      </c>
      <c r="AZ520">
        <v>0.5</v>
      </c>
      <c r="BA520">
        <v>84736</v>
      </c>
      <c r="BB520">
        <v>1390</v>
      </c>
      <c r="BC520">
        <v>84040</v>
      </c>
      <c r="BD520">
        <v>1259980</v>
      </c>
      <c r="BE520">
        <v>14.87</v>
      </c>
    </row>
    <row r="521" spans="37:57" x14ac:dyDescent="0.3">
      <c r="AK521">
        <v>2004</v>
      </c>
      <c r="AL521">
        <v>73</v>
      </c>
      <c r="AM521">
        <v>3.1269999999999999E-2</v>
      </c>
      <c r="AN521">
        <v>3.0790000000000001E-2</v>
      </c>
      <c r="AO521">
        <v>0.5</v>
      </c>
      <c r="AP521">
        <v>73924</v>
      </c>
      <c r="AQ521">
        <v>2276</v>
      </c>
      <c r="AR521">
        <v>72786</v>
      </c>
      <c r="AS521">
        <v>863319</v>
      </c>
      <c r="AT521">
        <v>11.68</v>
      </c>
      <c r="AV521">
        <v>2004</v>
      </c>
      <c r="AW521">
        <v>73</v>
      </c>
      <c r="AX521">
        <v>1.856E-2</v>
      </c>
      <c r="AY521">
        <v>1.839E-2</v>
      </c>
      <c r="AZ521">
        <v>0.5</v>
      </c>
      <c r="BA521">
        <v>83345</v>
      </c>
      <c r="BB521">
        <v>1533</v>
      </c>
      <c r="BC521">
        <v>82579</v>
      </c>
      <c r="BD521">
        <v>1175940</v>
      </c>
      <c r="BE521">
        <v>14.11</v>
      </c>
    </row>
    <row r="522" spans="37:57" x14ac:dyDescent="0.3">
      <c r="AK522">
        <v>2004</v>
      </c>
      <c r="AL522">
        <v>74</v>
      </c>
      <c r="AM522">
        <v>3.3820000000000003E-2</v>
      </c>
      <c r="AN522">
        <v>3.3259999999999998E-2</v>
      </c>
      <c r="AO522">
        <v>0.5</v>
      </c>
      <c r="AP522">
        <v>71648</v>
      </c>
      <c r="AQ522">
        <v>2383</v>
      </c>
      <c r="AR522">
        <v>70456</v>
      </c>
      <c r="AS522">
        <v>790533</v>
      </c>
      <c r="AT522">
        <v>11.03</v>
      </c>
      <c r="AV522">
        <v>2004</v>
      </c>
      <c r="AW522">
        <v>74</v>
      </c>
      <c r="AX522">
        <v>2.1080000000000002E-2</v>
      </c>
      <c r="AY522">
        <v>2.086E-2</v>
      </c>
      <c r="AZ522">
        <v>0.5</v>
      </c>
      <c r="BA522">
        <v>81812</v>
      </c>
      <c r="BB522">
        <v>1706</v>
      </c>
      <c r="BC522">
        <v>80959</v>
      </c>
      <c r="BD522">
        <v>1093361</v>
      </c>
      <c r="BE522">
        <v>13.36</v>
      </c>
    </row>
    <row r="523" spans="37:57" x14ac:dyDescent="0.3">
      <c r="AK523">
        <v>2004</v>
      </c>
      <c r="AL523">
        <v>75</v>
      </c>
      <c r="AM523">
        <v>3.6790000000000003E-2</v>
      </c>
      <c r="AN523">
        <v>3.6119999999999999E-2</v>
      </c>
      <c r="AO523">
        <v>0.5</v>
      </c>
      <c r="AP523">
        <v>69265</v>
      </c>
      <c r="AQ523">
        <v>2502</v>
      </c>
      <c r="AR523">
        <v>68014</v>
      </c>
      <c r="AS523">
        <v>720077</v>
      </c>
      <c r="AT523">
        <v>10.4</v>
      </c>
      <c r="AV523">
        <v>2004</v>
      </c>
      <c r="AW523">
        <v>75</v>
      </c>
      <c r="AX523">
        <v>2.2630000000000001E-2</v>
      </c>
      <c r="AY523">
        <v>2.2380000000000001E-2</v>
      </c>
      <c r="AZ523">
        <v>0.5</v>
      </c>
      <c r="BA523">
        <v>80106</v>
      </c>
      <c r="BB523">
        <v>1793</v>
      </c>
      <c r="BC523">
        <v>79209</v>
      </c>
      <c r="BD523">
        <v>1012402</v>
      </c>
      <c r="BE523">
        <v>12.64</v>
      </c>
    </row>
    <row r="524" spans="37:57" x14ac:dyDescent="0.3">
      <c r="AK524">
        <v>2004</v>
      </c>
      <c r="AL524">
        <v>76</v>
      </c>
      <c r="AM524">
        <v>4.292E-2</v>
      </c>
      <c r="AN524">
        <v>4.2020000000000002E-2</v>
      </c>
      <c r="AO524">
        <v>0.5</v>
      </c>
      <c r="AP524">
        <v>66763</v>
      </c>
      <c r="AQ524">
        <v>2806</v>
      </c>
      <c r="AR524">
        <v>65360</v>
      </c>
      <c r="AS524">
        <v>652063</v>
      </c>
      <c r="AT524">
        <v>9.77</v>
      </c>
      <c r="AV524">
        <v>2004</v>
      </c>
      <c r="AW524">
        <v>76</v>
      </c>
      <c r="AX524">
        <v>2.4709999999999999E-2</v>
      </c>
      <c r="AY524">
        <v>2.4410000000000001E-2</v>
      </c>
      <c r="AZ524">
        <v>0.5</v>
      </c>
      <c r="BA524">
        <v>78313</v>
      </c>
      <c r="BB524">
        <v>1911</v>
      </c>
      <c r="BC524">
        <v>77357</v>
      </c>
      <c r="BD524">
        <v>933193</v>
      </c>
      <c r="BE524">
        <v>11.92</v>
      </c>
    </row>
    <row r="525" spans="37:57" x14ac:dyDescent="0.3">
      <c r="AK525">
        <v>2004</v>
      </c>
      <c r="AL525">
        <v>77</v>
      </c>
      <c r="AM525">
        <v>4.8480000000000002E-2</v>
      </c>
      <c r="AN525">
        <v>4.7329999999999997E-2</v>
      </c>
      <c r="AO525">
        <v>0.5</v>
      </c>
      <c r="AP525">
        <v>63957</v>
      </c>
      <c r="AQ525">
        <v>3027</v>
      </c>
      <c r="AR525">
        <v>62444</v>
      </c>
      <c r="AS525">
        <v>586703</v>
      </c>
      <c r="AT525">
        <v>9.17</v>
      </c>
      <c r="AV525">
        <v>2004</v>
      </c>
      <c r="AW525">
        <v>77</v>
      </c>
      <c r="AX525">
        <v>3.0280000000000001E-2</v>
      </c>
      <c r="AY525">
        <v>2.9829999999999999E-2</v>
      </c>
      <c r="AZ525">
        <v>0.5</v>
      </c>
      <c r="BA525">
        <v>76402</v>
      </c>
      <c r="BB525">
        <v>2279</v>
      </c>
      <c r="BC525">
        <v>75262</v>
      </c>
      <c r="BD525">
        <v>855836</v>
      </c>
      <c r="BE525">
        <v>11.2</v>
      </c>
    </row>
    <row r="526" spans="37:57" x14ac:dyDescent="0.3">
      <c r="AK526">
        <v>2004</v>
      </c>
      <c r="AL526">
        <v>78</v>
      </c>
      <c r="AM526">
        <v>5.1799999999999999E-2</v>
      </c>
      <c r="AN526">
        <v>5.049E-2</v>
      </c>
      <c r="AO526">
        <v>0.5</v>
      </c>
      <c r="AP526">
        <v>60930</v>
      </c>
      <c r="AQ526">
        <v>3077</v>
      </c>
      <c r="AR526">
        <v>59392</v>
      </c>
      <c r="AS526">
        <v>524259</v>
      </c>
      <c r="AT526">
        <v>8.6</v>
      </c>
      <c r="AV526">
        <v>2004</v>
      </c>
      <c r="AW526">
        <v>78</v>
      </c>
      <c r="AX526">
        <v>3.1579999999999997E-2</v>
      </c>
      <c r="AY526">
        <v>3.109E-2</v>
      </c>
      <c r="AZ526">
        <v>0.5</v>
      </c>
      <c r="BA526">
        <v>74123</v>
      </c>
      <c r="BB526">
        <v>2304</v>
      </c>
      <c r="BC526">
        <v>72970</v>
      </c>
      <c r="BD526">
        <v>780574</v>
      </c>
      <c r="BE526">
        <v>10.53</v>
      </c>
    </row>
    <row r="527" spans="37:57" x14ac:dyDescent="0.3">
      <c r="AK527">
        <v>2004</v>
      </c>
      <c r="AL527">
        <v>79</v>
      </c>
      <c r="AM527">
        <v>5.9299999999999999E-2</v>
      </c>
      <c r="AN527">
        <v>5.7599999999999998E-2</v>
      </c>
      <c r="AO527">
        <v>0.5</v>
      </c>
      <c r="AP527">
        <v>57853</v>
      </c>
      <c r="AQ527">
        <v>3332</v>
      </c>
      <c r="AR527">
        <v>56187</v>
      </c>
      <c r="AS527">
        <v>464867</v>
      </c>
      <c r="AT527">
        <v>8.0399999999999991</v>
      </c>
      <c r="AV527">
        <v>2004</v>
      </c>
      <c r="AW527">
        <v>79</v>
      </c>
      <c r="AX527">
        <v>3.8859999999999999E-2</v>
      </c>
      <c r="AY527">
        <v>3.8120000000000001E-2</v>
      </c>
      <c r="AZ527">
        <v>0.5</v>
      </c>
      <c r="BA527">
        <v>71818</v>
      </c>
      <c r="BB527">
        <v>2738</v>
      </c>
      <c r="BC527">
        <v>70449</v>
      </c>
      <c r="BD527">
        <v>707603</v>
      </c>
      <c r="BE527">
        <v>9.85</v>
      </c>
    </row>
    <row r="528" spans="37:57" x14ac:dyDescent="0.3">
      <c r="AK528">
        <v>2004</v>
      </c>
      <c r="AL528">
        <v>80</v>
      </c>
      <c r="AM528">
        <v>6.7599999999999993E-2</v>
      </c>
      <c r="AN528">
        <v>6.5390000000000004E-2</v>
      </c>
      <c r="AO528">
        <v>0.5</v>
      </c>
      <c r="AP528">
        <v>54521</v>
      </c>
      <c r="AQ528">
        <v>3565</v>
      </c>
      <c r="AR528">
        <v>52739</v>
      </c>
      <c r="AS528">
        <v>408680</v>
      </c>
      <c r="AT528">
        <v>7.5</v>
      </c>
      <c r="AV528">
        <v>2004</v>
      </c>
      <c r="AW528">
        <v>80</v>
      </c>
      <c r="AX528">
        <v>4.079E-2</v>
      </c>
      <c r="AY528">
        <v>3.9980000000000002E-2</v>
      </c>
      <c r="AZ528">
        <v>0.5</v>
      </c>
      <c r="BA528">
        <v>69081</v>
      </c>
      <c r="BB528">
        <v>2762</v>
      </c>
      <c r="BC528">
        <v>67700</v>
      </c>
      <c r="BD528">
        <v>637154</v>
      </c>
      <c r="BE528">
        <v>9.2200000000000006</v>
      </c>
    </row>
    <row r="529" spans="37:57" x14ac:dyDescent="0.3">
      <c r="AK529">
        <v>2004</v>
      </c>
      <c r="AL529">
        <v>81</v>
      </c>
      <c r="AM529">
        <v>7.7649999999999997E-2</v>
      </c>
      <c r="AN529">
        <v>7.4749999999999997E-2</v>
      </c>
      <c r="AO529">
        <v>0.5</v>
      </c>
      <c r="AP529">
        <v>50956</v>
      </c>
      <c r="AQ529">
        <v>3809</v>
      </c>
      <c r="AR529">
        <v>49052</v>
      </c>
      <c r="AS529">
        <v>355941</v>
      </c>
      <c r="AT529">
        <v>6.99</v>
      </c>
      <c r="AV529">
        <v>2004</v>
      </c>
      <c r="AW529">
        <v>81</v>
      </c>
      <c r="AX529">
        <v>4.8250000000000001E-2</v>
      </c>
      <c r="AY529">
        <v>4.7120000000000002E-2</v>
      </c>
      <c r="AZ529">
        <v>0.5</v>
      </c>
      <c r="BA529">
        <v>66319</v>
      </c>
      <c r="BB529">
        <v>3125</v>
      </c>
      <c r="BC529">
        <v>64756</v>
      </c>
      <c r="BD529">
        <v>569454</v>
      </c>
      <c r="BE529">
        <v>8.59</v>
      </c>
    </row>
    <row r="530" spans="37:57" x14ac:dyDescent="0.3">
      <c r="AK530">
        <v>2004</v>
      </c>
      <c r="AL530">
        <v>82</v>
      </c>
      <c r="AM530">
        <v>8.4419999999999995E-2</v>
      </c>
      <c r="AN530">
        <v>8.1000000000000003E-2</v>
      </c>
      <c r="AO530">
        <v>0.5</v>
      </c>
      <c r="AP530">
        <v>47147</v>
      </c>
      <c r="AQ530">
        <v>3819</v>
      </c>
      <c r="AR530">
        <v>45238</v>
      </c>
      <c r="AS530">
        <v>306889</v>
      </c>
      <c r="AT530">
        <v>6.51</v>
      </c>
      <c r="AV530">
        <v>2004</v>
      </c>
      <c r="AW530">
        <v>82</v>
      </c>
      <c r="AX530">
        <v>5.7009999999999998E-2</v>
      </c>
      <c r="AY530">
        <v>5.543E-2</v>
      </c>
      <c r="AZ530">
        <v>0.5</v>
      </c>
      <c r="BA530">
        <v>63194</v>
      </c>
      <c r="BB530">
        <v>3503</v>
      </c>
      <c r="BC530">
        <v>61443</v>
      </c>
      <c r="BD530">
        <v>504698</v>
      </c>
      <c r="BE530">
        <v>7.99</v>
      </c>
    </row>
    <row r="531" spans="37:57" x14ac:dyDescent="0.3">
      <c r="AK531">
        <v>2004</v>
      </c>
      <c r="AL531">
        <v>83</v>
      </c>
      <c r="AM531">
        <v>9.4950000000000007E-2</v>
      </c>
      <c r="AN531">
        <v>9.0649999999999994E-2</v>
      </c>
      <c r="AO531">
        <v>0.5</v>
      </c>
      <c r="AP531">
        <v>43328</v>
      </c>
      <c r="AQ531">
        <v>3928</v>
      </c>
      <c r="AR531">
        <v>41364</v>
      </c>
      <c r="AS531">
        <v>261651</v>
      </c>
      <c r="AT531">
        <v>6.04</v>
      </c>
      <c r="AV531">
        <v>2004</v>
      </c>
      <c r="AW531">
        <v>83</v>
      </c>
      <c r="AX531">
        <v>6.2890000000000001E-2</v>
      </c>
      <c r="AY531">
        <v>6.0970000000000003E-2</v>
      </c>
      <c r="AZ531">
        <v>0.5</v>
      </c>
      <c r="BA531">
        <v>59691</v>
      </c>
      <c r="BB531">
        <v>3640</v>
      </c>
      <c r="BC531">
        <v>57871</v>
      </c>
      <c r="BD531">
        <v>443255</v>
      </c>
      <c r="BE531">
        <v>7.43</v>
      </c>
    </row>
    <row r="532" spans="37:57" x14ac:dyDescent="0.3">
      <c r="AK532">
        <v>2004</v>
      </c>
      <c r="AL532">
        <v>84</v>
      </c>
      <c r="AM532">
        <v>0.11577</v>
      </c>
      <c r="AN532">
        <v>0.10943</v>
      </c>
      <c r="AO532">
        <v>0.5</v>
      </c>
      <c r="AP532">
        <v>39401</v>
      </c>
      <c r="AQ532">
        <v>4312</v>
      </c>
      <c r="AR532">
        <v>37245</v>
      </c>
      <c r="AS532">
        <v>220287</v>
      </c>
      <c r="AT532">
        <v>5.59</v>
      </c>
      <c r="AV532">
        <v>2004</v>
      </c>
      <c r="AW532">
        <v>84</v>
      </c>
      <c r="AX532">
        <v>7.6380000000000003E-2</v>
      </c>
      <c r="AY532">
        <v>7.3569999999999997E-2</v>
      </c>
      <c r="AZ532">
        <v>0.5</v>
      </c>
      <c r="BA532">
        <v>56052</v>
      </c>
      <c r="BB532">
        <v>4124</v>
      </c>
      <c r="BC532">
        <v>53990</v>
      </c>
      <c r="BD532">
        <v>385384</v>
      </c>
      <c r="BE532">
        <v>6.88</v>
      </c>
    </row>
    <row r="533" spans="37:57" x14ac:dyDescent="0.3">
      <c r="AK533">
        <v>2004</v>
      </c>
      <c r="AL533">
        <v>85</v>
      </c>
      <c r="AM533">
        <v>0.12053</v>
      </c>
      <c r="AN533">
        <v>0.11368</v>
      </c>
      <c r="AO533">
        <v>0.5</v>
      </c>
      <c r="AP533">
        <v>35089</v>
      </c>
      <c r="AQ533">
        <v>3989</v>
      </c>
      <c r="AR533">
        <v>33094</v>
      </c>
      <c r="AS533">
        <v>183042</v>
      </c>
      <c r="AT533">
        <v>5.22</v>
      </c>
      <c r="AV533">
        <v>2004</v>
      </c>
      <c r="AW533">
        <v>85</v>
      </c>
      <c r="AX533">
        <v>8.1640000000000004E-2</v>
      </c>
      <c r="AY533">
        <v>7.8439999999999996E-2</v>
      </c>
      <c r="AZ533">
        <v>0.5</v>
      </c>
      <c r="BA533">
        <v>51928</v>
      </c>
      <c r="BB533">
        <v>4073</v>
      </c>
      <c r="BC533">
        <v>49891</v>
      </c>
      <c r="BD533">
        <v>331394</v>
      </c>
      <c r="BE533">
        <v>6.38</v>
      </c>
    </row>
    <row r="534" spans="37:57" x14ac:dyDescent="0.3">
      <c r="AK534">
        <v>2004</v>
      </c>
      <c r="AL534">
        <v>86</v>
      </c>
      <c r="AM534">
        <v>0.13755000000000001</v>
      </c>
      <c r="AN534">
        <v>0.12870000000000001</v>
      </c>
      <c r="AO534">
        <v>0.5</v>
      </c>
      <c r="AP534">
        <v>31100</v>
      </c>
      <c r="AQ534">
        <v>4003</v>
      </c>
      <c r="AR534">
        <v>29099</v>
      </c>
      <c r="AS534">
        <v>149948</v>
      </c>
      <c r="AT534">
        <v>4.82</v>
      </c>
      <c r="AV534">
        <v>2004</v>
      </c>
      <c r="AW534">
        <v>86</v>
      </c>
      <c r="AX534">
        <v>9.9970000000000003E-2</v>
      </c>
      <c r="AY534">
        <v>9.5210000000000003E-2</v>
      </c>
      <c r="AZ534">
        <v>0.5</v>
      </c>
      <c r="BA534">
        <v>47855</v>
      </c>
      <c r="BB534">
        <v>4556</v>
      </c>
      <c r="BC534">
        <v>45576</v>
      </c>
      <c r="BD534">
        <v>281503</v>
      </c>
      <c r="BE534">
        <v>5.88</v>
      </c>
    </row>
    <row r="535" spans="37:57" x14ac:dyDescent="0.3">
      <c r="AK535">
        <v>2004</v>
      </c>
      <c r="AL535">
        <v>87</v>
      </c>
      <c r="AM535">
        <v>0.15365999999999999</v>
      </c>
      <c r="AN535">
        <v>0.14269999999999999</v>
      </c>
      <c r="AO535">
        <v>0.5</v>
      </c>
      <c r="AP535">
        <v>27097</v>
      </c>
      <c r="AQ535">
        <v>3867</v>
      </c>
      <c r="AR535">
        <v>25164</v>
      </c>
      <c r="AS535">
        <v>120849</v>
      </c>
      <c r="AT535">
        <v>4.46</v>
      </c>
      <c r="AV535">
        <v>2004</v>
      </c>
      <c r="AW535">
        <v>87</v>
      </c>
      <c r="AX535">
        <v>0.11051</v>
      </c>
      <c r="AY535">
        <v>0.10471999999999999</v>
      </c>
      <c r="AZ535">
        <v>0.5</v>
      </c>
      <c r="BA535">
        <v>43298</v>
      </c>
      <c r="BB535">
        <v>4534</v>
      </c>
      <c r="BC535">
        <v>41031</v>
      </c>
      <c r="BD535">
        <v>235927</v>
      </c>
      <c r="BE535">
        <v>5.45</v>
      </c>
    </row>
    <row r="536" spans="37:57" x14ac:dyDescent="0.3">
      <c r="AK536">
        <v>2004</v>
      </c>
      <c r="AL536">
        <v>88</v>
      </c>
      <c r="AM536">
        <v>0.18461</v>
      </c>
      <c r="AN536">
        <v>0.16900999999999999</v>
      </c>
      <c r="AO536">
        <v>0.5</v>
      </c>
      <c r="AP536">
        <v>23231</v>
      </c>
      <c r="AQ536">
        <v>3926</v>
      </c>
      <c r="AR536">
        <v>21267</v>
      </c>
      <c r="AS536">
        <v>95685</v>
      </c>
      <c r="AT536">
        <v>4.12</v>
      </c>
      <c r="AV536">
        <v>2004</v>
      </c>
      <c r="AW536">
        <v>88</v>
      </c>
      <c r="AX536">
        <v>0.12443</v>
      </c>
      <c r="AY536">
        <v>0.11715</v>
      </c>
      <c r="AZ536">
        <v>0.5</v>
      </c>
      <c r="BA536">
        <v>38764</v>
      </c>
      <c r="BB536">
        <v>4541</v>
      </c>
      <c r="BC536">
        <v>36493</v>
      </c>
      <c r="BD536">
        <v>194896</v>
      </c>
      <c r="BE536">
        <v>5.03</v>
      </c>
    </row>
    <row r="537" spans="37:57" x14ac:dyDescent="0.3">
      <c r="AK537">
        <v>2004</v>
      </c>
      <c r="AL537">
        <v>89</v>
      </c>
      <c r="AM537">
        <v>0.19561999999999999</v>
      </c>
      <c r="AN537">
        <v>0.17818999999999999</v>
      </c>
      <c r="AO537">
        <v>0.5</v>
      </c>
      <c r="AP537">
        <v>19304</v>
      </c>
      <c r="AQ537">
        <v>3440</v>
      </c>
      <c r="AR537">
        <v>17584</v>
      </c>
      <c r="AS537">
        <v>74418</v>
      </c>
      <c r="AT537">
        <v>3.85</v>
      </c>
      <c r="AV537">
        <v>2004</v>
      </c>
      <c r="AW537">
        <v>89</v>
      </c>
      <c r="AX537">
        <v>0.14917</v>
      </c>
      <c r="AY537">
        <v>0.13882</v>
      </c>
      <c r="AZ537">
        <v>0.5</v>
      </c>
      <c r="BA537">
        <v>34223</v>
      </c>
      <c r="BB537">
        <v>4751</v>
      </c>
      <c r="BC537">
        <v>31847</v>
      </c>
      <c r="BD537">
        <v>158402</v>
      </c>
      <c r="BE537">
        <v>4.63</v>
      </c>
    </row>
    <row r="538" spans="37:57" x14ac:dyDescent="0.3">
      <c r="AK538">
        <v>2004</v>
      </c>
      <c r="AL538">
        <v>90</v>
      </c>
      <c r="AM538">
        <v>0.20949000000000001</v>
      </c>
      <c r="AN538">
        <v>0.18962000000000001</v>
      </c>
      <c r="AO538">
        <v>0.5</v>
      </c>
      <c r="AP538">
        <v>15865</v>
      </c>
      <c r="AQ538">
        <v>3008</v>
      </c>
      <c r="AR538">
        <v>14360</v>
      </c>
      <c r="AS538">
        <v>56833</v>
      </c>
      <c r="AT538">
        <v>3.58</v>
      </c>
      <c r="AV538">
        <v>2004</v>
      </c>
      <c r="AW538">
        <v>90</v>
      </c>
      <c r="AX538">
        <v>0.16206999999999999</v>
      </c>
      <c r="AY538">
        <v>0.14992</v>
      </c>
      <c r="AZ538">
        <v>0.5</v>
      </c>
      <c r="BA538">
        <v>29472</v>
      </c>
      <c r="BB538">
        <v>4418</v>
      </c>
      <c r="BC538">
        <v>27263</v>
      </c>
      <c r="BD538">
        <v>126555</v>
      </c>
      <c r="BE538">
        <v>4.29</v>
      </c>
    </row>
    <row r="539" spans="37:57" x14ac:dyDescent="0.3">
      <c r="AK539">
        <v>2004</v>
      </c>
      <c r="AL539">
        <v>91</v>
      </c>
      <c r="AM539">
        <v>0.23519999999999999</v>
      </c>
      <c r="AN539">
        <v>0.21045</v>
      </c>
      <c r="AO539">
        <v>0.5</v>
      </c>
      <c r="AP539">
        <v>12856</v>
      </c>
      <c r="AQ539">
        <v>2706</v>
      </c>
      <c r="AR539">
        <v>11503</v>
      </c>
      <c r="AS539">
        <v>42473</v>
      </c>
      <c r="AT539">
        <v>3.3</v>
      </c>
      <c r="AV539">
        <v>2004</v>
      </c>
      <c r="AW539">
        <v>91</v>
      </c>
      <c r="AX539">
        <v>0.18314</v>
      </c>
      <c r="AY539">
        <v>0.16778000000000001</v>
      </c>
      <c r="AZ539">
        <v>0.5</v>
      </c>
      <c r="BA539">
        <v>25054</v>
      </c>
      <c r="BB539">
        <v>4204</v>
      </c>
      <c r="BC539">
        <v>22952</v>
      </c>
      <c r="BD539">
        <v>99292</v>
      </c>
      <c r="BE539">
        <v>3.96</v>
      </c>
    </row>
    <row r="540" spans="37:57" x14ac:dyDescent="0.3">
      <c r="AK540">
        <v>2004</v>
      </c>
      <c r="AL540">
        <v>92</v>
      </c>
      <c r="AM540">
        <v>0.27488000000000001</v>
      </c>
      <c r="AN540">
        <v>0.24167</v>
      </c>
      <c r="AO540">
        <v>0.5</v>
      </c>
      <c r="AP540">
        <v>10151</v>
      </c>
      <c r="AQ540">
        <v>2453</v>
      </c>
      <c r="AR540">
        <v>8924</v>
      </c>
      <c r="AS540">
        <v>30969</v>
      </c>
      <c r="AT540">
        <v>3.05</v>
      </c>
      <c r="AV540">
        <v>2004</v>
      </c>
      <c r="AW540">
        <v>92</v>
      </c>
      <c r="AX540">
        <v>0.19622999999999999</v>
      </c>
      <c r="AY540">
        <v>0.1787</v>
      </c>
      <c r="AZ540">
        <v>0.5</v>
      </c>
      <c r="BA540">
        <v>20850</v>
      </c>
      <c r="BB540">
        <v>3726</v>
      </c>
      <c r="BC540">
        <v>18987</v>
      </c>
      <c r="BD540">
        <v>76340</v>
      </c>
      <c r="BE540">
        <v>3.66</v>
      </c>
    </row>
    <row r="541" spans="37:57" x14ac:dyDescent="0.3">
      <c r="AK541">
        <v>2004</v>
      </c>
      <c r="AL541">
        <v>93</v>
      </c>
      <c r="AM541">
        <v>0.30570000000000003</v>
      </c>
      <c r="AN541">
        <v>0.26517000000000002</v>
      </c>
      <c r="AO541">
        <v>0.5</v>
      </c>
      <c r="AP541">
        <v>7698</v>
      </c>
      <c r="AQ541">
        <v>2041</v>
      </c>
      <c r="AR541">
        <v>6677</v>
      </c>
      <c r="AS541">
        <v>22045</v>
      </c>
      <c r="AT541">
        <v>2.86</v>
      </c>
      <c r="AV541">
        <v>2004</v>
      </c>
      <c r="AW541">
        <v>93</v>
      </c>
      <c r="AX541">
        <v>0.22133</v>
      </c>
      <c r="AY541">
        <v>0.19928000000000001</v>
      </c>
      <c r="AZ541">
        <v>0.5</v>
      </c>
      <c r="BA541">
        <v>17124</v>
      </c>
      <c r="BB541">
        <v>3412</v>
      </c>
      <c r="BC541">
        <v>15418</v>
      </c>
      <c r="BD541">
        <v>57353</v>
      </c>
      <c r="BE541">
        <v>3.35</v>
      </c>
    </row>
    <row r="542" spans="37:57" x14ac:dyDescent="0.3">
      <c r="AK542">
        <v>2004</v>
      </c>
      <c r="AL542">
        <v>94</v>
      </c>
      <c r="AM542">
        <v>0.29058</v>
      </c>
      <c r="AN542">
        <v>0.25372</v>
      </c>
      <c r="AO542">
        <v>0.5</v>
      </c>
      <c r="AP542">
        <v>5656</v>
      </c>
      <c r="AQ542">
        <v>1435</v>
      </c>
      <c r="AR542">
        <v>4939</v>
      </c>
      <c r="AS542">
        <v>15368</v>
      </c>
      <c r="AT542">
        <v>2.72</v>
      </c>
      <c r="AV542">
        <v>2004</v>
      </c>
      <c r="AW542">
        <v>94</v>
      </c>
      <c r="AX542">
        <v>0.27183000000000002</v>
      </c>
      <c r="AY542">
        <v>0.23930999999999999</v>
      </c>
      <c r="AZ542">
        <v>0.5</v>
      </c>
      <c r="BA542">
        <v>13712</v>
      </c>
      <c r="BB542">
        <v>3281</v>
      </c>
      <c r="BC542">
        <v>12071</v>
      </c>
      <c r="BD542">
        <v>41935</v>
      </c>
      <c r="BE542">
        <v>3.06</v>
      </c>
    </row>
    <row r="543" spans="37:57" x14ac:dyDescent="0.3">
      <c r="AK543">
        <v>2004</v>
      </c>
      <c r="AL543">
        <v>95</v>
      </c>
      <c r="AM543">
        <v>0.35089999999999999</v>
      </c>
      <c r="AN543">
        <v>0.29853000000000002</v>
      </c>
      <c r="AO543">
        <v>0.5</v>
      </c>
      <c r="AP543">
        <v>4221</v>
      </c>
      <c r="AQ543">
        <v>1260</v>
      </c>
      <c r="AR543">
        <v>3591</v>
      </c>
      <c r="AS543">
        <v>10429</v>
      </c>
      <c r="AT543">
        <v>2.4700000000000002</v>
      </c>
      <c r="AV543">
        <v>2004</v>
      </c>
      <c r="AW543">
        <v>95</v>
      </c>
      <c r="AX543">
        <v>0.28553000000000001</v>
      </c>
      <c r="AY543">
        <v>0.24986</v>
      </c>
      <c r="AZ543">
        <v>0.5</v>
      </c>
      <c r="BA543">
        <v>10431</v>
      </c>
      <c r="BB543">
        <v>2606</v>
      </c>
      <c r="BC543">
        <v>9127</v>
      </c>
      <c r="BD543">
        <v>29864</v>
      </c>
      <c r="BE543">
        <v>2.86</v>
      </c>
    </row>
    <row r="544" spans="37:57" x14ac:dyDescent="0.3">
      <c r="AK544">
        <v>2004</v>
      </c>
      <c r="AL544">
        <v>96</v>
      </c>
      <c r="AM544">
        <v>0.38202999999999998</v>
      </c>
      <c r="AN544">
        <v>0.32075999999999999</v>
      </c>
      <c r="AO544">
        <v>0.5</v>
      </c>
      <c r="AP544">
        <v>2961</v>
      </c>
      <c r="AQ544">
        <v>950</v>
      </c>
      <c r="AR544">
        <v>2486</v>
      </c>
      <c r="AS544">
        <v>6838</v>
      </c>
      <c r="AT544">
        <v>2.31</v>
      </c>
      <c r="AV544">
        <v>2004</v>
      </c>
      <c r="AW544">
        <v>96</v>
      </c>
      <c r="AX544">
        <v>0.31635000000000002</v>
      </c>
      <c r="AY544">
        <v>0.27315</v>
      </c>
      <c r="AZ544">
        <v>0.5</v>
      </c>
      <c r="BA544">
        <v>7824</v>
      </c>
      <c r="BB544">
        <v>2137</v>
      </c>
      <c r="BC544">
        <v>6756</v>
      </c>
      <c r="BD544">
        <v>20736</v>
      </c>
      <c r="BE544">
        <v>2.65</v>
      </c>
    </row>
    <row r="545" spans="37:57" x14ac:dyDescent="0.3">
      <c r="AK545">
        <v>2004</v>
      </c>
      <c r="AL545">
        <v>97</v>
      </c>
      <c r="AM545">
        <v>0.41415999999999997</v>
      </c>
      <c r="AN545">
        <v>0.34311000000000003</v>
      </c>
      <c r="AO545">
        <v>0.5</v>
      </c>
      <c r="AP545">
        <v>2011</v>
      </c>
      <c r="AQ545">
        <v>690</v>
      </c>
      <c r="AR545">
        <v>1666</v>
      </c>
      <c r="AS545">
        <v>4352</v>
      </c>
      <c r="AT545">
        <v>2.16</v>
      </c>
      <c r="AV545">
        <v>2004</v>
      </c>
      <c r="AW545">
        <v>97</v>
      </c>
      <c r="AX545">
        <v>0.34887000000000001</v>
      </c>
      <c r="AY545">
        <v>0.29705999999999999</v>
      </c>
      <c r="AZ545">
        <v>0.5</v>
      </c>
      <c r="BA545">
        <v>5687</v>
      </c>
      <c r="BB545">
        <v>1689</v>
      </c>
      <c r="BC545">
        <v>4842</v>
      </c>
      <c r="BD545">
        <v>13981</v>
      </c>
      <c r="BE545">
        <v>2.46</v>
      </c>
    </row>
    <row r="546" spans="37:57" x14ac:dyDescent="0.3">
      <c r="AK546">
        <v>2004</v>
      </c>
      <c r="AL546">
        <v>98</v>
      </c>
      <c r="AM546">
        <v>0.44703999999999999</v>
      </c>
      <c r="AN546">
        <v>0.36536999999999997</v>
      </c>
      <c r="AO546">
        <v>0.5</v>
      </c>
      <c r="AP546">
        <v>1321</v>
      </c>
      <c r="AQ546">
        <v>483</v>
      </c>
      <c r="AR546">
        <v>1080</v>
      </c>
      <c r="AS546">
        <v>2686</v>
      </c>
      <c r="AT546">
        <v>2.0299999999999998</v>
      </c>
      <c r="AV546">
        <v>2004</v>
      </c>
      <c r="AW546">
        <v>98</v>
      </c>
      <c r="AX546">
        <v>0.38285999999999998</v>
      </c>
      <c r="AY546">
        <v>0.32135000000000002</v>
      </c>
      <c r="AZ546">
        <v>0.5</v>
      </c>
      <c r="BA546">
        <v>3998</v>
      </c>
      <c r="BB546">
        <v>1285</v>
      </c>
      <c r="BC546">
        <v>3355</v>
      </c>
      <c r="BD546">
        <v>9138</v>
      </c>
      <c r="BE546">
        <v>2.29</v>
      </c>
    </row>
    <row r="547" spans="37:57" x14ac:dyDescent="0.3">
      <c r="AK547">
        <v>2004</v>
      </c>
      <c r="AL547">
        <v>99</v>
      </c>
      <c r="AM547">
        <v>0.48038999999999998</v>
      </c>
      <c r="AN547">
        <v>0.38735000000000003</v>
      </c>
      <c r="AO547">
        <v>0.5</v>
      </c>
      <c r="AP547">
        <v>838</v>
      </c>
      <c r="AQ547">
        <v>325</v>
      </c>
      <c r="AR547">
        <v>676</v>
      </c>
      <c r="AS547">
        <v>1606</v>
      </c>
      <c r="AT547">
        <v>1.92</v>
      </c>
      <c r="AV547">
        <v>2004</v>
      </c>
      <c r="AW547">
        <v>99</v>
      </c>
      <c r="AX547">
        <v>0.41804000000000002</v>
      </c>
      <c r="AY547">
        <v>0.34577000000000002</v>
      </c>
      <c r="AZ547">
        <v>0.5</v>
      </c>
      <c r="BA547">
        <v>2713</v>
      </c>
      <c r="BB547">
        <v>938</v>
      </c>
      <c r="BC547">
        <v>2244</v>
      </c>
      <c r="BD547">
        <v>5783</v>
      </c>
      <c r="BE547">
        <v>2.13</v>
      </c>
    </row>
    <row r="548" spans="37:57" x14ac:dyDescent="0.3">
      <c r="AK548">
        <v>2004</v>
      </c>
      <c r="AL548">
        <v>100</v>
      </c>
      <c r="AM548">
        <v>0.51390999999999998</v>
      </c>
      <c r="AN548">
        <v>0.40884999999999999</v>
      </c>
      <c r="AO548">
        <v>0.5</v>
      </c>
      <c r="AP548">
        <v>514</v>
      </c>
      <c r="AQ548">
        <v>210</v>
      </c>
      <c r="AR548">
        <v>409</v>
      </c>
      <c r="AS548">
        <v>930</v>
      </c>
      <c r="AT548">
        <v>1.81</v>
      </c>
      <c r="AV548">
        <v>2004</v>
      </c>
      <c r="AW548">
        <v>100</v>
      </c>
      <c r="AX548">
        <v>0.45406999999999997</v>
      </c>
      <c r="AY548">
        <v>0.37006</v>
      </c>
      <c r="AZ548">
        <v>0.5</v>
      </c>
      <c r="BA548">
        <v>1775</v>
      </c>
      <c r="BB548">
        <v>657</v>
      </c>
      <c r="BC548">
        <v>1447</v>
      </c>
      <c r="BD548">
        <v>3539</v>
      </c>
      <c r="BE548">
        <v>1.99</v>
      </c>
    </row>
    <row r="549" spans="37:57" x14ac:dyDescent="0.3">
      <c r="AK549">
        <v>2004</v>
      </c>
      <c r="AL549">
        <v>101</v>
      </c>
      <c r="AM549">
        <v>0.54730999999999996</v>
      </c>
      <c r="AN549">
        <v>0.42971999999999999</v>
      </c>
      <c r="AO549">
        <v>0.5</v>
      </c>
      <c r="AP549">
        <v>304</v>
      </c>
      <c r="AQ549">
        <v>130</v>
      </c>
      <c r="AR549">
        <v>238</v>
      </c>
      <c r="AS549">
        <v>521</v>
      </c>
      <c r="AT549">
        <v>1.72</v>
      </c>
      <c r="AV549">
        <v>2004</v>
      </c>
      <c r="AW549">
        <v>101</v>
      </c>
      <c r="AX549">
        <v>0.49059000000000003</v>
      </c>
      <c r="AY549">
        <v>0.39395999999999998</v>
      </c>
      <c r="AZ549">
        <v>0.5</v>
      </c>
      <c r="BA549">
        <v>1118</v>
      </c>
      <c r="BB549">
        <v>440</v>
      </c>
      <c r="BC549">
        <v>898</v>
      </c>
      <c r="BD549">
        <v>2092</v>
      </c>
      <c r="BE549">
        <v>1.87</v>
      </c>
    </row>
    <row r="550" spans="37:57" x14ac:dyDescent="0.3">
      <c r="AK550">
        <v>2004</v>
      </c>
      <c r="AL550">
        <v>102</v>
      </c>
      <c r="AM550">
        <v>0.58028999999999997</v>
      </c>
      <c r="AN550">
        <v>0.44979000000000002</v>
      </c>
      <c r="AO550">
        <v>0.5</v>
      </c>
      <c r="AP550">
        <v>173</v>
      </c>
      <c r="AQ550">
        <v>78</v>
      </c>
      <c r="AR550">
        <v>134</v>
      </c>
      <c r="AS550">
        <v>283</v>
      </c>
      <c r="AT550">
        <v>1.63</v>
      </c>
      <c r="AV550">
        <v>2004</v>
      </c>
      <c r="AW550">
        <v>102</v>
      </c>
      <c r="AX550">
        <v>0.52720999999999996</v>
      </c>
      <c r="AY550">
        <v>0.41722999999999999</v>
      </c>
      <c r="AZ550">
        <v>0.5</v>
      </c>
      <c r="BA550">
        <v>678</v>
      </c>
      <c r="BB550">
        <v>283</v>
      </c>
      <c r="BC550">
        <v>536</v>
      </c>
      <c r="BD550">
        <v>1194</v>
      </c>
      <c r="BE550">
        <v>1.76</v>
      </c>
    </row>
    <row r="551" spans="37:57" x14ac:dyDescent="0.3">
      <c r="AK551">
        <v>2004</v>
      </c>
      <c r="AL551">
        <v>103</v>
      </c>
      <c r="AM551">
        <v>0.61255999999999999</v>
      </c>
      <c r="AN551">
        <v>0.46894000000000002</v>
      </c>
      <c r="AO551">
        <v>0.5</v>
      </c>
      <c r="AP551">
        <v>95</v>
      </c>
      <c r="AQ551">
        <v>45</v>
      </c>
      <c r="AR551">
        <v>73</v>
      </c>
      <c r="AS551">
        <v>148</v>
      </c>
      <c r="AT551">
        <v>1.56</v>
      </c>
      <c r="AV551">
        <v>2004</v>
      </c>
      <c r="AW551">
        <v>103</v>
      </c>
      <c r="AX551">
        <v>0.56354000000000004</v>
      </c>
      <c r="AY551">
        <v>0.43966</v>
      </c>
      <c r="AZ551">
        <v>0.5</v>
      </c>
      <c r="BA551">
        <v>395</v>
      </c>
      <c r="BB551">
        <v>174</v>
      </c>
      <c r="BC551">
        <v>308</v>
      </c>
      <c r="BD551">
        <v>658</v>
      </c>
      <c r="BE551">
        <v>1.67</v>
      </c>
    </row>
    <row r="552" spans="37:57" x14ac:dyDescent="0.3">
      <c r="AK552">
        <v>2004</v>
      </c>
      <c r="AL552">
        <v>104</v>
      </c>
      <c r="AM552">
        <v>0.64388000000000001</v>
      </c>
      <c r="AN552">
        <v>0.48707</v>
      </c>
      <c r="AO552">
        <v>0.5</v>
      </c>
      <c r="AP552">
        <v>51</v>
      </c>
      <c r="AQ552">
        <v>25</v>
      </c>
      <c r="AR552">
        <v>38</v>
      </c>
      <c r="AS552">
        <v>75</v>
      </c>
      <c r="AT552">
        <v>1.49</v>
      </c>
      <c r="AV552">
        <v>2004</v>
      </c>
      <c r="AW552">
        <v>104</v>
      </c>
      <c r="AX552">
        <v>0.59919999999999995</v>
      </c>
      <c r="AY552">
        <v>0.46106000000000003</v>
      </c>
      <c r="AZ552">
        <v>0.5</v>
      </c>
      <c r="BA552">
        <v>221</v>
      </c>
      <c r="BB552">
        <v>102</v>
      </c>
      <c r="BC552">
        <v>170</v>
      </c>
      <c r="BD552">
        <v>350</v>
      </c>
      <c r="BE552">
        <v>1.58</v>
      </c>
    </row>
    <row r="553" spans="37:57" x14ac:dyDescent="0.3">
      <c r="AK553">
        <v>2004</v>
      </c>
      <c r="AL553">
        <v>105</v>
      </c>
      <c r="AM553">
        <v>0.67401</v>
      </c>
      <c r="AN553">
        <v>0.50412000000000001</v>
      </c>
      <c r="AO553">
        <v>0.5</v>
      </c>
      <c r="AP553">
        <v>26</v>
      </c>
      <c r="AQ553">
        <v>13</v>
      </c>
      <c r="AR553">
        <v>19</v>
      </c>
      <c r="AS553">
        <v>37</v>
      </c>
      <c r="AT553">
        <v>1.43</v>
      </c>
      <c r="AV553">
        <v>2004</v>
      </c>
      <c r="AW553">
        <v>105</v>
      </c>
      <c r="AX553">
        <v>0.63383999999999996</v>
      </c>
      <c r="AY553">
        <v>0.48130000000000001</v>
      </c>
      <c r="AZ553">
        <v>0.5</v>
      </c>
      <c r="BA553">
        <v>119</v>
      </c>
      <c r="BB553">
        <v>57</v>
      </c>
      <c r="BC553">
        <v>91</v>
      </c>
      <c r="BD553">
        <v>180</v>
      </c>
      <c r="BE553">
        <v>1.51</v>
      </c>
    </row>
    <row r="554" spans="37:57" x14ac:dyDescent="0.3">
      <c r="AK554">
        <v>2004</v>
      </c>
      <c r="AL554">
        <v>106</v>
      </c>
      <c r="AM554">
        <v>0.70277000000000001</v>
      </c>
      <c r="AN554">
        <v>0.52003999999999995</v>
      </c>
      <c r="AO554">
        <v>0.5</v>
      </c>
      <c r="AP554">
        <v>13</v>
      </c>
      <c r="AQ554">
        <v>7</v>
      </c>
      <c r="AR554">
        <v>10</v>
      </c>
      <c r="AS554">
        <v>18</v>
      </c>
      <c r="AT554">
        <v>1.38</v>
      </c>
      <c r="AV554">
        <v>2004</v>
      </c>
      <c r="AW554">
        <v>106</v>
      </c>
      <c r="AX554">
        <v>0.66715000000000002</v>
      </c>
      <c r="AY554">
        <v>0.50026999999999999</v>
      </c>
      <c r="AZ554">
        <v>0.5</v>
      </c>
      <c r="BA554">
        <v>62</v>
      </c>
      <c r="BB554">
        <v>31</v>
      </c>
      <c r="BC554">
        <v>46</v>
      </c>
      <c r="BD554">
        <v>89</v>
      </c>
      <c r="BE554">
        <v>1.44</v>
      </c>
    </row>
    <row r="555" spans="37:57" x14ac:dyDescent="0.3">
      <c r="AK555">
        <v>2004</v>
      </c>
      <c r="AL555">
        <v>107</v>
      </c>
      <c r="AM555">
        <v>0.73001000000000005</v>
      </c>
      <c r="AN555">
        <v>0.53481000000000001</v>
      </c>
      <c r="AO555">
        <v>0.5</v>
      </c>
      <c r="AP555">
        <v>6</v>
      </c>
      <c r="AQ555">
        <v>3</v>
      </c>
      <c r="AR555">
        <v>5</v>
      </c>
      <c r="AS555">
        <v>8</v>
      </c>
      <c r="AT555">
        <v>1.34</v>
      </c>
      <c r="AV555">
        <v>2004</v>
      </c>
      <c r="AW555">
        <v>107</v>
      </c>
      <c r="AX555">
        <v>0.69886000000000004</v>
      </c>
      <c r="AY555">
        <v>0.51790000000000003</v>
      </c>
      <c r="AZ555">
        <v>0.5</v>
      </c>
      <c r="BA555">
        <v>31</v>
      </c>
      <c r="BB555">
        <v>16</v>
      </c>
      <c r="BC555">
        <v>23</v>
      </c>
      <c r="BD555">
        <v>43</v>
      </c>
      <c r="BE555">
        <v>1.39</v>
      </c>
    </row>
    <row r="556" spans="37:57" x14ac:dyDescent="0.3">
      <c r="AK556">
        <v>2004</v>
      </c>
      <c r="AL556">
        <v>108</v>
      </c>
      <c r="AM556">
        <v>0.75561999999999996</v>
      </c>
      <c r="AN556">
        <v>0.54842000000000002</v>
      </c>
      <c r="AO556">
        <v>0.5</v>
      </c>
      <c r="AP556">
        <v>3</v>
      </c>
      <c r="AQ556">
        <v>2</v>
      </c>
      <c r="AR556">
        <v>2</v>
      </c>
      <c r="AS556">
        <v>4</v>
      </c>
      <c r="AT556">
        <v>1.3</v>
      </c>
      <c r="AV556">
        <v>2004</v>
      </c>
      <c r="AW556">
        <v>108</v>
      </c>
      <c r="AX556">
        <v>0.72879000000000005</v>
      </c>
      <c r="AY556">
        <v>0.53415000000000001</v>
      </c>
      <c r="AZ556">
        <v>0.5</v>
      </c>
      <c r="BA556">
        <v>15</v>
      </c>
      <c r="BB556">
        <v>8</v>
      </c>
      <c r="BC556">
        <v>11</v>
      </c>
      <c r="BD556">
        <v>20</v>
      </c>
      <c r="BE556">
        <v>1.34</v>
      </c>
    </row>
    <row r="557" spans="37:57" x14ac:dyDescent="0.3">
      <c r="AK557">
        <v>2004</v>
      </c>
      <c r="AL557">
        <v>109</v>
      </c>
      <c r="AM557">
        <v>0.77954000000000001</v>
      </c>
      <c r="AN557">
        <v>0.56091000000000002</v>
      </c>
      <c r="AO557">
        <v>0.5</v>
      </c>
      <c r="AP557">
        <v>1</v>
      </c>
      <c r="AQ557">
        <v>1</v>
      </c>
      <c r="AR557">
        <v>1</v>
      </c>
      <c r="AS557">
        <v>2</v>
      </c>
      <c r="AT557">
        <v>1.27</v>
      </c>
      <c r="AV557">
        <v>2004</v>
      </c>
      <c r="AW557">
        <v>109</v>
      </c>
      <c r="AX557">
        <v>0.75677000000000005</v>
      </c>
      <c r="AY557">
        <v>0.54903000000000002</v>
      </c>
      <c r="AZ557">
        <v>0.5</v>
      </c>
      <c r="BA557">
        <v>7</v>
      </c>
      <c r="BB557">
        <v>4</v>
      </c>
      <c r="BC557">
        <v>5</v>
      </c>
      <c r="BD557">
        <v>9</v>
      </c>
      <c r="BE557">
        <v>1.3</v>
      </c>
    </row>
    <row r="558" spans="37:57" x14ac:dyDescent="0.3">
      <c r="AK558">
        <v>2004</v>
      </c>
      <c r="AL558" t="s">
        <v>10</v>
      </c>
      <c r="AM558">
        <v>0.80173000000000005</v>
      </c>
      <c r="AN558">
        <v>1</v>
      </c>
      <c r="AO558">
        <v>1.25</v>
      </c>
      <c r="AP558">
        <v>1</v>
      </c>
      <c r="AQ558">
        <v>1</v>
      </c>
      <c r="AR558">
        <v>1</v>
      </c>
      <c r="AS558">
        <v>1</v>
      </c>
      <c r="AT558">
        <v>1.25</v>
      </c>
      <c r="AV558">
        <v>2004</v>
      </c>
      <c r="AW558" t="s">
        <v>10</v>
      </c>
      <c r="AX558">
        <v>0.78273000000000004</v>
      </c>
      <c r="AY558">
        <v>1</v>
      </c>
      <c r="AZ558">
        <v>1.28</v>
      </c>
      <c r="BA558">
        <v>3</v>
      </c>
      <c r="BB558">
        <v>3</v>
      </c>
      <c r="BC558">
        <v>4</v>
      </c>
      <c r="BD558">
        <v>4</v>
      </c>
      <c r="BE558">
        <v>1.28</v>
      </c>
    </row>
    <row r="559" spans="37:57" x14ac:dyDescent="0.3">
      <c r="AK559">
        <v>2005</v>
      </c>
      <c r="AL559">
        <v>0</v>
      </c>
      <c r="AM559">
        <v>2.5100000000000001E-3</v>
      </c>
      <c r="AN559">
        <v>2.5100000000000001E-3</v>
      </c>
      <c r="AO559">
        <v>0.05</v>
      </c>
      <c r="AP559">
        <v>100000</v>
      </c>
      <c r="AQ559">
        <v>251</v>
      </c>
      <c r="AR559">
        <v>99762</v>
      </c>
      <c r="AS559">
        <v>7842045</v>
      </c>
      <c r="AT559">
        <v>78.42</v>
      </c>
      <c r="AV559">
        <v>2005</v>
      </c>
      <c r="AW559">
        <v>0</v>
      </c>
      <c r="AX559">
        <v>2.33E-3</v>
      </c>
      <c r="AY559">
        <v>2.33E-3</v>
      </c>
      <c r="AZ559">
        <v>0.06</v>
      </c>
      <c r="BA559">
        <v>100000</v>
      </c>
      <c r="BB559">
        <v>233</v>
      </c>
      <c r="BC559">
        <v>99781</v>
      </c>
      <c r="BD559">
        <v>8274887</v>
      </c>
      <c r="BE559">
        <v>82.75</v>
      </c>
    </row>
    <row r="560" spans="37:57" x14ac:dyDescent="0.3">
      <c r="AK560">
        <v>2005</v>
      </c>
      <c r="AL560">
        <v>1</v>
      </c>
      <c r="AM560">
        <v>4.6000000000000001E-4</v>
      </c>
      <c r="AN560">
        <v>4.6000000000000001E-4</v>
      </c>
      <c r="AO560">
        <v>0.5</v>
      </c>
      <c r="AP560">
        <v>99749</v>
      </c>
      <c r="AQ560">
        <v>46</v>
      </c>
      <c r="AR560">
        <v>99726</v>
      </c>
      <c r="AS560">
        <v>7742283</v>
      </c>
      <c r="AT560">
        <v>77.62</v>
      </c>
      <c r="AV560">
        <v>2005</v>
      </c>
      <c r="AW560">
        <v>1</v>
      </c>
      <c r="AX560">
        <v>3.6999999999999999E-4</v>
      </c>
      <c r="AY560">
        <v>3.6999999999999999E-4</v>
      </c>
      <c r="AZ560">
        <v>0.5</v>
      </c>
      <c r="BA560">
        <v>99767</v>
      </c>
      <c r="BB560">
        <v>36</v>
      </c>
      <c r="BC560">
        <v>99749</v>
      </c>
      <c r="BD560">
        <v>8175106</v>
      </c>
      <c r="BE560">
        <v>81.94</v>
      </c>
    </row>
    <row r="561" spans="37:57" x14ac:dyDescent="0.3">
      <c r="AK561">
        <v>2005</v>
      </c>
      <c r="AL561">
        <v>2</v>
      </c>
      <c r="AM561">
        <v>1E-4</v>
      </c>
      <c r="AN561">
        <v>1E-4</v>
      </c>
      <c r="AO561">
        <v>0.5</v>
      </c>
      <c r="AP561">
        <v>99703</v>
      </c>
      <c r="AQ561">
        <v>10</v>
      </c>
      <c r="AR561">
        <v>99698</v>
      </c>
      <c r="AS561">
        <v>7642556</v>
      </c>
      <c r="AT561">
        <v>76.650000000000006</v>
      </c>
      <c r="AV561">
        <v>2005</v>
      </c>
      <c r="AW561">
        <v>2</v>
      </c>
      <c r="AX561">
        <v>1.9000000000000001E-4</v>
      </c>
      <c r="AY561">
        <v>1.9000000000000001E-4</v>
      </c>
      <c r="AZ561">
        <v>0.5</v>
      </c>
      <c r="BA561">
        <v>99731</v>
      </c>
      <c r="BB561">
        <v>19</v>
      </c>
      <c r="BC561">
        <v>99721</v>
      </c>
      <c r="BD561">
        <v>8075357</v>
      </c>
      <c r="BE561">
        <v>80.97</v>
      </c>
    </row>
    <row r="562" spans="37:57" x14ac:dyDescent="0.3">
      <c r="AK562">
        <v>2005</v>
      </c>
      <c r="AL562">
        <v>3</v>
      </c>
      <c r="AM562">
        <v>2.5999999999999998E-4</v>
      </c>
      <c r="AN562">
        <v>2.5999999999999998E-4</v>
      </c>
      <c r="AO562">
        <v>0.5</v>
      </c>
      <c r="AP562">
        <v>99693</v>
      </c>
      <c r="AQ562">
        <v>26</v>
      </c>
      <c r="AR562">
        <v>99680</v>
      </c>
      <c r="AS562">
        <v>7542858</v>
      </c>
      <c r="AT562">
        <v>75.66</v>
      </c>
      <c r="AV562">
        <v>2005</v>
      </c>
      <c r="AW562">
        <v>3</v>
      </c>
      <c r="AX562">
        <v>1.2999999999999999E-4</v>
      </c>
      <c r="AY562">
        <v>1.2999999999999999E-4</v>
      </c>
      <c r="AZ562">
        <v>0.5</v>
      </c>
      <c r="BA562">
        <v>99712</v>
      </c>
      <c r="BB562">
        <v>13</v>
      </c>
      <c r="BC562">
        <v>99706</v>
      </c>
      <c r="BD562">
        <v>7975636</v>
      </c>
      <c r="BE562">
        <v>79.989999999999995</v>
      </c>
    </row>
    <row r="563" spans="37:57" x14ac:dyDescent="0.3">
      <c r="AK563">
        <v>2005</v>
      </c>
      <c r="AL563">
        <v>4</v>
      </c>
      <c r="AM563">
        <v>8.0000000000000007E-5</v>
      </c>
      <c r="AN563">
        <v>8.0000000000000007E-5</v>
      </c>
      <c r="AO563">
        <v>0.5</v>
      </c>
      <c r="AP563">
        <v>99667</v>
      </c>
      <c r="AQ563">
        <v>8</v>
      </c>
      <c r="AR563">
        <v>99663</v>
      </c>
      <c r="AS563">
        <v>7443178</v>
      </c>
      <c r="AT563">
        <v>74.680000000000007</v>
      </c>
      <c r="AV563">
        <v>2005</v>
      </c>
      <c r="AW563">
        <v>4</v>
      </c>
      <c r="AX563">
        <v>9.0000000000000006E-5</v>
      </c>
      <c r="AY563">
        <v>9.0000000000000006E-5</v>
      </c>
      <c r="AZ563">
        <v>0.5</v>
      </c>
      <c r="BA563">
        <v>99699</v>
      </c>
      <c r="BB563">
        <v>9</v>
      </c>
      <c r="BC563">
        <v>99695</v>
      </c>
      <c r="BD563">
        <v>7875931</v>
      </c>
      <c r="BE563">
        <v>79</v>
      </c>
    </row>
    <row r="564" spans="37:57" x14ac:dyDescent="0.3">
      <c r="AK564">
        <v>2005</v>
      </c>
      <c r="AL564">
        <v>5</v>
      </c>
      <c r="AM564">
        <v>2.1000000000000001E-4</v>
      </c>
      <c r="AN564">
        <v>2.1000000000000001E-4</v>
      </c>
      <c r="AO564">
        <v>0.5</v>
      </c>
      <c r="AP564">
        <v>99659</v>
      </c>
      <c r="AQ564">
        <v>21</v>
      </c>
      <c r="AR564">
        <v>99648</v>
      </c>
      <c r="AS564">
        <v>7343515</v>
      </c>
      <c r="AT564">
        <v>73.69</v>
      </c>
      <c r="AV564">
        <v>2005</v>
      </c>
      <c r="AW564">
        <v>5</v>
      </c>
      <c r="AX564">
        <v>4.0000000000000003E-5</v>
      </c>
      <c r="AY564">
        <v>4.0000000000000003E-5</v>
      </c>
      <c r="AZ564">
        <v>0.5</v>
      </c>
      <c r="BA564">
        <v>99690</v>
      </c>
      <c r="BB564">
        <v>4</v>
      </c>
      <c r="BC564">
        <v>99688</v>
      </c>
      <c r="BD564">
        <v>7776236</v>
      </c>
      <c r="BE564">
        <v>78</v>
      </c>
    </row>
    <row r="565" spans="37:57" x14ac:dyDescent="0.3">
      <c r="AK565">
        <v>2005</v>
      </c>
      <c r="AL565">
        <v>6</v>
      </c>
      <c r="AM565">
        <v>2.1000000000000001E-4</v>
      </c>
      <c r="AN565">
        <v>2.1000000000000001E-4</v>
      </c>
      <c r="AO565">
        <v>0.5</v>
      </c>
      <c r="AP565">
        <v>99638</v>
      </c>
      <c r="AQ565">
        <v>21</v>
      </c>
      <c r="AR565">
        <v>99627</v>
      </c>
      <c r="AS565">
        <v>7243867</v>
      </c>
      <c r="AT565">
        <v>72.7</v>
      </c>
      <c r="AV565">
        <v>2005</v>
      </c>
      <c r="AW565">
        <v>6</v>
      </c>
      <c r="AX565">
        <v>1.1E-4</v>
      </c>
      <c r="AY565">
        <v>1.1E-4</v>
      </c>
      <c r="AZ565">
        <v>0.5</v>
      </c>
      <c r="BA565">
        <v>99686</v>
      </c>
      <c r="BB565">
        <v>11</v>
      </c>
      <c r="BC565">
        <v>99680</v>
      </c>
      <c r="BD565">
        <v>7676547</v>
      </c>
      <c r="BE565">
        <v>77.010000000000005</v>
      </c>
    </row>
    <row r="566" spans="37:57" x14ac:dyDescent="0.3">
      <c r="AK566">
        <v>2005</v>
      </c>
      <c r="AL566">
        <v>7</v>
      </c>
      <c r="AM566">
        <v>8.0000000000000007E-5</v>
      </c>
      <c r="AN566">
        <v>8.0000000000000007E-5</v>
      </c>
      <c r="AO566">
        <v>0.5</v>
      </c>
      <c r="AP566">
        <v>99616</v>
      </c>
      <c r="AQ566">
        <v>8</v>
      </c>
      <c r="AR566">
        <v>99612</v>
      </c>
      <c r="AS566">
        <v>7144240</v>
      </c>
      <c r="AT566">
        <v>71.72</v>
      </c>
      <c r="AV566">
        <v>2005</v>
      </c>
      <c r="AW566">
        <v>7</v>
      </c>
      <c r="AX566">
        <v>6.9999999999999994E-5</v>
      </c>
      <c r="AY566">
        <v>6.9999999999999994E-5</v>
      </c>
      <c r="AZ566">
        <v>0.5</v>
      </c>
      <c r="BA566">
        <v>99675</v>
      </c>
      <c r="BB566">
        <v>7</v>
      </c>
      <c r="BC566">
        <v>99672</v>
      </c>
      <c r="BD566">
        <v>7576867</v>
      </c>
      <c r="BE566">
        <v>76.02</v>
      </c>
    </row>
    <row r="567" spans="37:57" x14ac:dyDescent="0.3">
      <c r="AK567">
        <v>2005</v>
      </c>
      <c r="AL567">
        <v>8</v>
      </c>
      <c r="AM567">
        <v>1.2E-4</v>
      </c>
      <c r="AN567">
        <v>1.2E-4</v>
      </c>
      <c r="AO567">
        <v>0.5</v>
      </c>
      <c r="AP567">
        <v>99608</v>
      </c>
      <c r="AQ567">
        <v>12</v>
      </c>
      <c r="AR567">
        <v>99602</v>
      </c>
      <c r="AS567">
        <v>7044628</v>
      </c>
      <c r="AT567">
        <v>70.72</v>
      </c>
      <c r="AV567">
        <v>2005</v>
      </c>
      <c r="AW567">
        <v>8</v>
      </c>
      <c r="AX567">
        <v>4.0000000000000003E-5</v>
      </c>
      <c r="AY567">
        <v>4.0000000000000003E-5</v>
      </c>
      <c r="AZ567">
        <v>0.5</v>
      </c>
      <c r="BA567">
        <v>99668</v>
      </c>
      <c r="BB567">
        <v>4</v>
      </c>
      <c r="BC567">
        <v>99666</v>
      </c>
      <c r="BD567">
        <v>7477196</v>
      </c>
      <c r="BE567">
        <v>75.02</v>
      </c>
    </row>
    <row r="568" spans="37:57" x14ac:dyDescent="0.3">
      <c r="AK568">
        <v>2005</v>
      </c>
      <c r="AL568">
        <v>9</v>
      </c>
      <c r="AM568">
        <v>6.0000000000000002E-5</v>
      </c>
      <c r="AN568">
        <v>6.0000000000000002E-5</v>
      </c>
      <c r="AO568">
        <v>0.5</v>
      </c>
      <c r="AP568">
        <v>99596</v>
      </c>
      <c r="AQ568">
        <v>6</v>
      </c>
      <c r="AR568">
        <v>99593</v>
      </c>
      <c r="AS568">
        <v>6945026</v>
      </c>
      <c r="AT568">
        <v>69.73</v>
      </c>
      <c r="AV568">
        <v>2005</v>
      </c>
      <c r="AW568">
        <v>9</v>
      </c>
      <c r="AX568">
        <v>8.0000000000000007E-5</v>
      </c>
      <c r="AY568">
        <v>8.0000000000000007E-5</v>
      </c>
      <c r="AZ568">
        <v>0.5</v>
      </c>
      <c r="BA568">
        <v>99664</v>
      </c>
      <c r="BB568">
        <v>8</v>
      </c>
      <c r="BC568">
        <v>99660</v>
      </c>
      <c r="BD568">
        <v>7377529</v>
      </c>
      <c r="BE568">
        <v>74.02</v>
      </c>
    </row>
    <row r="569" spans="37:57" x14ac:dyDescent="0.3">
      <c r="AK569">
        <v>2005</v>
      </c>
      <c r="AL569">
        <v>10</v>
      </c>
      <c r="AM569">
        <v>6.9999999999999994E-5</v>
      </c>
      <c r="AN569">
        <v>6.9999999999999994E-5</v>
      </c>
      <c r="AO569">
        <v>0.5</v>
      </c>
      <c r="AP569">
        <v>99590</v>
      </c>
      <c r="AQ569">
        <v>7</v>
      </c>
      <c r="AR569">
        <v>99587</v>
      </c>
      <c r="AS569">
        <v>6845433</v>
      </c>
      <c r="AT569">
        <v>68.739999999999995</v>
      </c>
      <c r="AV569">
        <v>2005</v>
      </c>
      <c r="AW569">
        <v>10</v>
      </c>
      <c r="AX569">
        <v>6.9999999999999994E-5</v>
      </c>
      <c r="AY569">
        <v>6.9999999999999994E-5</v>
      </c>
      <c r="AZ569">
        <v>0.5</v>
      </c>
      <c r="BA569">
        <v>99656</v>
      </c>
      <c r="BB569">
        <v>7</v>
      </c>
      <c r="BC569">
        <v>99652</v>
      </c>
      <c r="BD569">
        <v>7277870</v>
      </c>
      <c r="BE569">
        <v>73.03</v>
      </c>
    </row>
    <row r="570" spans="37:57" x14ac:dyDescent="0.3">
      <c r="AK570">
        <v>2005</v>
      </c>
      <c r="AL570">
        <v>11</v>
      </c>
      <c r="AM570">
        <v>8.0000000000000007E-5</v>
      </c>
      <c r="AN570">
        <v>8.0000000000000007E-5</v>
      </c>
      <c r="AO570">
        <v>0.5</v>
      </c>
      <c r="AP570">
        <v>99583</v>
      </c>
      <c r="AQ570">
        <v>8</v>
      </c>
      <c r="AR570">
        <v>99579</v>
      </c>
      <c r="AS570">
        <v>6745847</v>
      </c>
      <c r="AT570">
        <v>67.739999999999995</v>
      </c>
      <c r="AV570">
        <v>2005</v>
      </c>
      <c r="AW570">
        <v>11</v>
      </c>
      <c r="AX570">
        <v>2.0000000000000002E-5</v>
      </c>
      <c r="AY570">
        <v>2.0000000000000002E-5</v>
      </c>
      <c r="AZ570">
        <v>0.5</v>
      </c>
      <c r="BA570">
        <v>99649</v>
      </c>
      <c r="BB570">
        <v>2</v>
      </c>
      <c r="BC570">
        <v>99648</v>
      </c>
      <c r="BD570">
        <v>7178217</v>
      </c>
      <c r="BE570">
        <v>72.040000000000006</v>
      </c>
    </row>
    <row r="571" spans="37:57" x14ac:dyDescent="0.3">
      <c r="AK571">
        <v>2005</v>
      </c>
      <c r="AL571">
        <v>12</v>
      </c>
      <c r="AM571">
        <v>5.0000000000000002E-5</v>
      </c>
      <c r="AN571">
        <v>5.0000000000000002E-5</v>
      </c>
      <c r="AO571">
        <v>0.5</v>
      </c>
      <c r="AP571">
        <v>99575</v>
      </c>
      <c r="AQ571">
        <v>5</v>
      </c>
      <c r="AR571">
        <v>99572</v>
      </c>
      <c r="AS571">
        <v>6646268</v>
      </c>
      <c r="AT571">
        <v>66.75</v>
      </c>
      <c r="AV571">
        <v>2005</v>
      </c>
      <c r="AW571">
        <v>12</v>
      </c>
      <c r="AX571">
        <v>8.0000000000000007E-5</v>
      </c>
      <c r="AY571">
        <v>8.0000000000000007E-5</v>
      </c>
      <c r="AZ571">
        <v>0.5</v>
      </c>
      <c r="BA571">
        <v>99647</v>
      </c>
      <c r="BB571">
        <v>8</v>
      </c>
      <c r="BC571">
        <v>99643</v>
      </c>
      <c r="BD571">
        <v>7078570</v>
      </c>
      <c r="BE571">
        <v>71.040000000000006</v>
      </c>
    </row>
    <row r="572" spans="37:57" x14ac:dyDescent="0.3">
      <c r="AK572">
        <v>2005</v>
      </c>
      <c r="AL572">
        <v>13</v>
      </c>
      <c r="AM572">
        <v>2.3000000000000001E-4</v>
      </c>
      <c r="AN572">
        <v>2.3000000000000001E-4</v>
      </c>
      <c r="AO572">
        <v>0.5</v>
      </c>
      <c r="AP572">
        <v>99570</v>
      </c>
      <c r="AQ572">
        <v>23</v>
      </c>
      <c r="AR572">
        <v>99559</v>
      </c>
      <c r="AS572">
        <v>6546695</v>
      </c>
      <c r="AT572">
        <v>65.75</v>
      </c>
      <c r="AV572">
        <v>2005</v>
      </c>
      <c r="AW572">
        <v>13</v>
      </c>
      <c r="AX572">
        <v>1.4999999999999999E-4</v>
      </c>
      <c r="AY572">
        <v>1.4999999999999999E-4</v>
      </c>
      <c r="AZ572">
        <v>0.5</v>
      </c>
      <c r="BA572">
        <v>99638</v>
      </c>
      <c r="BB572">
        <v>15</v>
      </c>
      <c r="BC572">
        <v>99631</v>
      </c>
      <c r="BD572">
        <v>6978927</v>
      </c>
      <c r="BE572">
        <v>70.040000000000006</v>
      </c>
    </row>
    <row r="573" spans="37:57" x14ac:dyDescent="0.3">
      <c r="AK573">
        <v>2005</v>
      </c>
      <c r="AL573">
        <v>14</v>
      </c>
      <c r="AM573">
        <v>1.7000000000000001E-4</v>
      </c>
      <c r="AN573">
        <v>1.7000000000000001E-4</v>
      </c>
      <c r="AO573">
        <v>0.5</v>
      </c>
      <c r="AP573">
        <v>99547</v>
      </c>
      <c r="AQ573">
        <v>16</v>
      </c>
      <c r="AR573">
        <v>99539</v>
      </c>
      <c r="AS573">
        <v>6447137</v>
      </c>
      <c r="AT573">
        <v>64.760000000000005</v>
      </c>
      <c r="AV573">
        <v>2005</v>
      </c>
      <c r="AW573">
        <v>14</v>
      </c>
      <c r="AX573">
        <v>8.0000000000000007E-5</v>
      </c>
      <c r="AY573">
        <v>8.0000000000000007E-5</v>
      </c>
      <c r="AZ573">
        <v>0.5</v>
      </c>
      <c r="BA573">
        <v>99624</v>
      </c>
      <c r="BB573">
        <v>8</v>
      </c>
      <c r="BC573">
        <v>99620</v>
      </c>
      <c r="BD573">
        <v>6879296</v>
      </c>
      <c r="BE573">
        <v>69.05</v>
      </c>
    </row>
    <row r="574" spans="37:57" x14ac:dyDescent="0.3">
      <c r="AK574">
        <v>2005</v>
      </c>
      <c r="AL574">
        <v>15</v>
      </c>
      <c r="AM574">
        <v>2.7999999999999998E-4</v>
      </c>
      <c r="AN574">
        <v>2.7999999999999998E-4</v>
      </c>
      <c r="AO574">
        <v>0.5</v>
      </c>
      <c r="AP574">
        <v>99531</v>
      </c>
      <c r="AQ574">
        <v>28</v>
      </c>
      <c r="AR574">
        <v>99517</v>
      </c>
      <c r="AS574">
        <v>6347598</v>
      </c>
      <c r="AT574">
        <v>63.78</v>
      </c>
      <c r="AV574">
        <v>2005</v>
      </c>
      <c r="AW574">
        <v>15</v>
      </c>
      <c r="AX574">
        <v>1.8000000000000001E-4</v>
      </c>
      <c r="AY574">
        <v>1.8000000000000001E-4</v>
      </c>
      <c r="AZ574">
        <v>0.5</v>
      </c>
      <c r="BA574">
        <v>99616</v>
      </c>
      <c r="BB574">
        <v>18</v>
      </c>
      <c r="BC574">
        <v>99607</v>
      </c>
      <c r="BD574">
        <v>6779676</v>
      </c>
      <c r="BE574">
        <v>68.06</v>
      </c>
    </row>
    <row r="575" spans="37:57" x14ac:dyDescent="0.3">
      <c r="AK575">
        <v>2005</v>
      </c>
      <c r="AL575">
        <v>16</v>
      </c>
      <c r="AM575">
        <v>2.2000000000000001E-4</v>
      </c>
      <c r="AN575">
        <v>2.2000000000000001E-4</v>
      </c>
      <c r="AO575">
        <v>0.5</v>
      </c>
      <c r="AP575">
        <v>99503</v>
      </c>
      <c r="AQ575">
        <v>22</v>
      </c>
      <c r="AR575">
        <v>99492</v>
      </c>
      <c r="AS575">
        <v>6248081</v>
      </c>
      <c r="AT575">
        <v>62.79</v>
      </c>
      <c r="AV575">
        <v>2005</v>
      </c>
      <c r="AW575">
        <v>16</v>
      </c>
      <c r="AX575">
        <v>1E-4</v>
      </c>
      <c r="AY575">
        <v>1E-4</v>
      </c>
      <c r="AZ575">
        <v>0.5</v>
      </c>
      <c r="BA575">
        <v>99598</v>
      </c>
      <c r="BB575">
        <v>10</v>
      </c>
      <c r="BC575">
        <v>99593</v>
      </c>
      <c r="BD575">
        <v>6680069</v>
      </c>
      <c r="BE575">
        <v>67.069999999999993</v>
      </c>
    </row>
    <row r="576" spans="37:57" x14ac:dyDescent="0.3">
      <c r="AK576">
        <v>2005</v>
      </c>
      <c r="AL576">
        <v>17</v>
      </c>
      <c r="AM576">
        <v>3.5E-4</v>
      </c>
      <c r="AN576">
        <v>3.5E-4</v>
      </c>
      <c r="AO576">
        <v>0.5</v>
      </c>
      <c r="AP576">
        <v>99481</v>
      </c>
      <c r="AQ576">
        <v>35</v>
      </c>
      <c r="AR576">
        <v>99463</v>
      </c>
      <c r="AS576">
        <v>6148589</v>
      </c>
      <c r="AT576">
        <v>61.81</v>
      </c>
      <c r="AV576">
        <v>2005</v>
      </c>
      <c r="AW576">
        <v>17</v>
      </c>
      <c r="AX576">
        <v>1.3999999999999999E-4</v>
      </c>
      <c r="AY576">
        <v>1.3999999999999999E-4</v>
      </c>
      <c r="AZ576">
        <v>0.5</v>
      </c>
      <c r="BA576">
        <v>99588</v>
      </c>
      <c r="BB576">
        <v>14</v>
      </c>
      <c r="BC576">
        <v>99581</v>
      </c>
      <c r="BD576">
        <v>6580476</v>
      </c>
      <c r="BE576">
        <v>66.08</v>
      </c>
    </row>
    <row r="577" spans="37:57" x14ac:dyDescent="0.3">
      <c r="AK577">
        <v>2005</v>
      </c>
      <c r="AL577">
        <v>18</v>
      </c>
      <c r="AM577">
        <v>4.0000000000000002E-4</v>
      </c>
      <c r="AN577">
        <v>4.0000000000000002E-4</v>
      </c>
      <c r="AO577">
        <v>0.5</v>
      </c>
      <c r="AP577">
        <v>99446</v>
      </c>
      <c r="AQ577">
        <v>40</v>
      </c>
      <c r="AR577">
        <v>99426</v>
      </c>
      <c r="AS577">
        <v>6049125</v>
      </c>
      <c r="AT577">
        <v>60.83</v>
      </c>
      <c r="AV577">
        <v>2005</v>
      </c>
      <c r="AW577">
        <v>18</v>
      </c>
      <c r="AX577">
        <v>1.4999999999999999E-4</v>
      </c>
      <c r="AY577">
        <v>1.4999999999999999E-4</v>
      </c>
      <c r="AZ577">
        <v>0.5</v>
      </c>
      <c r="BA577">
        <v>99574</v>
      </c>
      <c r="BB577">
        <v>15</v>
      </c>
      <c r="BC577">
        <v>99567</v>
      </c>
      <c r="BD577">
        <v>6480895</v>
      </c>
      <c r="BE577">
        <v>65.09</v>
      </c>
    </row>
    <row r="578" spans="37:57" x14ac:dyDescent="0.3">
      <c r="AK578">
        <v>2005</v>
      </c>
      <c r="AL578">
        <v>19</v>
      </c>
      <c r="AM578">
        <v>5.5000000000000003E-4</v>
      </c>
      <c r="AN578">
        <v>5.5000000000000003E-4</v>
      </c>
      <c r="AO578">
        <v>0.5</v>
      </c>
      <c r="AP578">
        <v>99406</v>
      </c>
      <c r="AQ578">
        <v>55</v>
      </c>
      <c r="AR578">
        <v>99379</v>
      </c>
      <c r="AS578">
        <v>5949699</v>
      </c>
      <c r="AT578">
        <v>59.85</v>
      </c>
      <c r="AV578">
        <v>2005</v>
      </c>
      <c r="AW578">
        <v>19</v>
      </c>
      <c r="AX578">
        <v>2.4000000000000001E-4</v>
      </c>
      <c r="AY578">
        <v>2.4000000000000001E-4</v>
      </c>
      <c r="AZ578">
        <v>0.5</v>
      </c>
      <c r="BA578">
        <v>99559</v>
      </c>
      <c r="BB578">
        <v>24</v>
      </c>
      <c r="BC578">
        <v>99547</v>
      </c>
      <c r="BD578">
        <v>6381328</v>
      </c>
      <c r="BE578">
        <v>64.099999999999994</v>
      </c>
    </row>
    <row r="579" spans="37:57" x14ac:dyDescent="0.3">
      <c r="AK579">
        <v>2005</v>
      </c>
      <c r="AL579">
        <v>20</v>
      </c>
      <c r="AM579">
        <v>5.9000000000000003E-4</v>
      </c>
      <c r="AN579">
        <v>5.9000000000000003E-4</v>
      </c>
      <c r="AO579">
        <v>0.5</v>
      </c>
      <c r="AP579">
        <v>99352</v>
      </c>
      <c r="AQ579">
        <v>58</v>
      </c>
      <c r="AR579">
        <v>99322</v>
      </c>
      <c r="AS579">
        <v>5850321</v>
      </c>
      <c r="AT579">
        <v>58.89</v>
      </c>
      <c r="AV579">
        <v>2005</v>
      </c>
      <c r="AW579">
        <v>20</v>
      </c>
      <c r="AX579">
        <v>3.1E-4</v>
      </c>
      <c r="AY579">
        <v>3.1E-4</v>
      </c>
      <c r="AZ579">
        <v>0.5</v>
      </c>
      <c r="BA579">
        <v>99535</v>
      </c>
      <c r="BB579">
        <v>31</v>
      </c>
      <c r="BC579">
        <v>99520</v>
      </c>
      <c r="BD579">
        <v>6281781</v>
      </c>
      <c r="BE579">
        <v>63.11</v>
      </c>
    </row>
    <row r="580" spans="37:57" x14ac:dyDescent="0.3">
      <c r="AK580">
        <v>2005</v>
      </c>
      <c r="AL580">
        <v>21</v>
      </c>
      <c r="AM580">
        <v>7.2000000000000005E-4</v>
      </c>
      <c r="AN580">
        <v>7.2000000000000005E-4</v>
      </c>
      <c r="AO580">
        <v>0.5</v>
      </c>
      <c r="AP580">
        <v>99293</v>
      </c>
      <c r="AQ580">
        <v>71</v>
      </c>
      <c r="AR580">
        <v>99258</v>
      </c>
      <c r="AS580">
        <v>5750998</v>
      </c>
      <c r="AT580">
        <v>57.92</v>
      </c>
      <c r="AV580">
        <v>2005</v>
      </c>
      <c r="AW580">
        <v>21</v>
      </c>
      <c r="AX580">
        <v>3.8000000000000002E-4</v>
      </c>
      <c r="AY580">
        <v>3.8000000000000002E-4</v>
      </c>
      <c r="AZ580">
        <v>0.5</v>
      </c>
      <c r="BA580">
        <v>99504</v>
      </c>
      <c r="BB580">
        <v>37</v>
      </c>
      <c r="BC580">
        <v>99486</v>
      </c>
      <c r="BD580">
        <v>6182261</v>
      </c>
      <c r="BE580">
        <v>62.13</v>
      </c>
    </row>
    <row r="581" spans="37:57" x14ac:dyDescent="0.3">
      <c r="AK581">
        <v>2005</v>
      </c>
      <c r="AL581">
        <v>22</v>
      </c>
      <c r="AM581">
        <v>7.2000000000000005E-4</v>
      </c>
      <c r="AN581">
        <v>7.2000000000000005E-4</v>
      </c>
      <c r="AO581">
        <v>0.5</v>
      </c>
      <c r="AP581">
        <v>99222</v>
      </c>
      <c r="AQ581">
        <v>71</v>
      </c>
      <c r="AR581">
        <v>99186</v>
      </c>
      <c r="AS581">
        <v>5651741</v>
      </c>
      <c r="AT581">
        <v>56.96</v>
      </c>
      <c r="AV581">
        <v>2005</v>
      </c>
      <c r="AW581">
        <v>22</v>
      </c>
      <c r="AX581">
        <v>2.4000000000000001E-4</v>
      </c>
      <c r="AY581">
        <v>2.4000000000000001E-4</v>
      </c>
      <c r="AZ581">
        <v>0.5</v>
      </c>
      <c r="BA581">
        <v>99467</v>
      </c>
      <c r="BB581">
        <v>24</v>
      </c>
      <c r="BC581">
        <v>99455</v>
      </c>
      <c r="BD581">
        <v>6082775</v>
      </c>
      <c r="BE581">
        <v>61.15</v>
      </c>
    </row>
    <row r="582" spans="37:57" x14ac:dyDescent="0.3">
      <c r="AK582">
        <v>2005</v>
      </c>
      <c r="AL582">
        <v>23</v>
      </c>
      <c r="AM582">
        <v>6.2E-4</v>
      </c>
      <c r="AN582">
        <v>6.2E-4</v>
      </c>
      <c r="AO582">
        <v>0.5</v>
      </c>
      <c r="AP582">
        <v>99150</v>
      </c>
      <c r="AQ582">
        <v>61</v>
      </c>
      <c r="AR582">
        <v>99120</v>
      </c>
      <c r="AS582">
        <v>5552555</v>
      </c>
      <c r="AT582">
        <v>56</v>
      </c>
      <c r="AV582">
        <v>2005</v>
      </c>
      <c r="AW582">
        <v>23</v>
      </c>
      <c r="AX582">
        <v>2.7E-4</v>
      </c>
      <c r="AY582">
        <v>2.7E-4</v>
      </c>
      <c r="AZ582">
        <v>0.5</v>
      </c>
      <c r="BA582">
        <v>99443</v>
      </c>
      <c r="BB582">
        <v>27</v>
      </c>
      <c r="BC582">
        <v>99430</v>
      </c>
      <c r="BD582">
        <v>5983320</v>
      </c>
      <c r="BE582">
        <v>60.17</v>
      </c>
    </row>
    <row r="583" spans="37:57" x14ac:dyDescent="0.3">
      <c r="AK583">
        <v>2005</v>
      </c>
      <c r="AL583">
        <v>24</v>
      </c>
      <c r="AM583">
        <v>6.8000000000000005E-4</v>
      </c>
      <c r="AN583">
        <v>6.8000000000000005E-4</v>
      </c>
      <c r="AO583">
        <v>0.5</v>
      </c>
      <c r="AP583">
        <v>99089</v>
      </c>
      <c r="AQ583">
        <v>67</v>
      </c>
      <c r="AR583">
        <v>99056</v>
      </c>
      <c r="AS583">
        <v>5453435</v>
      </c>
      <c r="AT583">
        <v>55.04</v>
      </c>
      <c r="AV583">
        <v>2005</v>
      </c>
      <c r="AW583">
        <v>24</v>
      </c>
      <c r="AX583">
        <v>1.4999999999999999E-4</v>
      </c>
      <c r="AY583">
        <v>1.4999999999999999E-4</v>
      </c>
      <c r="AZ583">
        <v>0.5</v>
      </c>
      <c r="BA583">
        <v>99416</v>
      </c>
      <c r="BB583">
        <v>15</v>
      </c>
      <c r="BC583">
        <v>99409</v>
      </c>
      <c r="BD583">
        <v>5883890</v>
      </c>
      <c r="BE583">
        <v>59.18</v>
      </c>
    </row>
    <row r="584" spans="37:57" x14ac:dyDescent="0.3">
      <c r="AK584">
        <v>2005</v>
      </c>
      <c r="AL584">
        <v>25</v>
      </c>
      <c r="AM584">
        <v>8.0000000000000004E-4</v>
      </c>
      <c r="AN584">
        <v>8.0000000000000004E-4</v>
      </c>
      <c r="AO584">
        <v>0.5</v>
      </c>
      <c r="AP584">
        <v>99022</v>
      </c>
      <c r="AQ584">
        <v>79</v>
      </c>
      <c r="AR584">
        <v>98982</v>
      </c>
      <c r="AS584">
        <v>5354379</v>
      </c>
      <c r="AT584">
        <v>54.07</v>
      </c>
      <c r="AV584">
        <v>2005</v>
      </c>
      <c r="AW584">
        <v>25</v>
      </c>
      <c r="AX584">
        <v>2.1000000000000001E-4</v>
      </c>
      <c r="AY584">
        <v>2.1000000000000001E-4</v>
      </c>
      <c r="AZ584">
        <v>0.5</v>
      </c>
      <c r="BA584">
        <v>99401</v>
      </c>
      <c r="BB584">
        <v>21</v>
      </c>
      <c r="BC584">
        <v>99391</v>
      </c>
      <c r="BD584">
        <v>5784481</v>
      </c>
      <c r="BE584">
        <v>58.19</v>
      </c>
    </row>
    <row r="585" spans="37:57" x14ac:dyDescent="0.3">
      <c r="AK585">
        <v>2005</v>
      </c>
      <c r="AL585">
        <v>26</v>
      </c>
      <c r="AM585">
        <v>7.3999999999999999E-4</v>
      </c>
      <c r="AN585">
        <v>7.3999999999999999E-4</v>
      </c>
      <c r="AO585">
        <v>0.5</v>
      </c>
      <c r="AP585">
        <v>98943</v>
      </c>
      <c r="AQ585">
        <v>73</v>
      </c>
      <c r="AR585">
        <v>98907</v>
      </c>
      <c r="AS585">
        <v>5255397</v>
      </c>
      <c r="AT585">
        <v>53.12</v>
      </c>
      <c r="AV585">
        <v>2005</v>
      </c>
      <c r="AW585">
        <v>26</v>
      </c>
      <c r="AX585">
        <v>2.7E-4</v>
      </c>
      <c r="AY585">
        <v>2.7E-4</v>
      </c>
      <c r="AZ585">
        <v>0.5</v>
      </c>
      <c r="BA585">
        <v>99381</v>
      </c>
      <c r="BB585">
        <v>27</v>
      </c>
      <c r="BC585">
        <v>99367</v>
      </c>
      <c r="BD585">
        <v>5685090</v>
      </c>
      <c r="BE585">
        <v>57.21</v>
      </c>
    </row>
    <row r="586" spans="37:57" x14ac:dyDescent="0.3">
      <c r="AK586">
        <v>2005</v>
      </c>
      <c r="AL586">
        <v>27</v>
      </c>
      <c r="AM586">
        <v>5.6999999999999998E-4</v>
      </c>
      <c r="AN586">
        <v>5.6999999999999998E-4</v>
      </c>
      <c r="AO586">
        <v>0.5</v>
      </c>
      <c r="AP586">
        <v>98870</v>
      </c>
      <c r="AQ586">
        <v>56</v>
      </c>
      <c r="AR586">
        <v>98842</v>
      </c>
      <c r="AS586">
        <v>5156490</v>
      </c>
      <c r="AT586">
        <v>52.15</v>
      </c>
      <c r="AV586">
        <v>2005</v>
      </c>
      <c r="AW586">
        <v>27</v>
      </c>
      <c r="AX586">
        <v>2.7E-4</v>
      </c>
      <c r="AY586">
        <v>2.7E-4</v>
      </c>
      <c r="AZ586">
        <v>0.5</v>
      </c>
      <c r="BA586">
        <v>99354</v>
      </c>
      <c r="BB586">
        <v>27</v>
      </c>
      <c r="BC586">
        <v>99341</v>
      </c>
      <c r="BD586">
        <v>5585723</v>
      </c>
      <c r="BE586">
        <v>56.22</v>
      </c>
    </row>
    <row r="587" spans="37:57" x14ac:dyDescent="0.3">
      <c r="AK587">
        <v>2005</v>
      </c>
      <c r="AL587">
        <v>28</v>
      </c>
      <c r="AM587">
        <v>7.6999999999999996E-4</v>
      </c>
      <c r="AN587">
        <v>7.6999999999999996E-4</v>
      </c>
      <c r="AO587">
        <v>0.5</v>
      </c>
      <c r="AP587">
        <v>98814</v>
      </c>
      <c r="AQ587">
        <v>76</v>
      </c>
      <c r="AR587">
        <v>98776</v>
      </c>
      <c r="AS587">
        <v>5057649</v>
      </c>
      <c r="AT587">
        <v>51.18</v>
      </c>
      <c r="AV587">
        <v>2005</v>
      </c>
      <c r="AW587">
        <v>28</v>
      </c>
      <c r="AX587">
        <v>2.2000000000000001E-4</v>
      </c>
      <c r="AY587">
        <v>2.2000000000000001E-4</v>
      </c>
      <c r="AZ587">
        <v>0.5</v>
      </c>
      <c r="BA587">
        <v>99328</v>
      </c>
      <c r="BB587">
        <v>22</v>
      </c>
      <c r="BC587">
        <v>99317</v>
      </c>
      <c r="BD587">
        <v>5486382</v>
      </c>
      <c r="BE587">
        <v>55.24</v>
      </c>
    </row>
    <row r="588" spans="37:57" x14ac:dyDescent="0.3">
      <c r="AK588">
        <v>2005</v>
      </c>
      <c r="AL588">
        <v>29</v>
      </c>
      <c r="AM588">
        <v>7.7999999999999999E-4</v>
      </c>
      <c r="AN588">
        <v>7.7999999999999999E-4</v>
      </c>
      <c r="AO588">
        <v>0.5</v>
      </c>
      <c r="AP588">
        <v>98738</v>
      </c>
      <c r="AQ588">
        <v>77</v>
      </c>
      <c r="AR588">
        <v>98699</v>
      </c>
      <c r="AS588">
        <v>4958873</v>
      </c>
      <c r="AT588">
        <v>50.22</v>
      </c>
      <c r="AV588">
        <v>2005</v>
      </c>
      <c r="AW588">
        <v>29</v>
      </c>
      <c r="AX588">
        <v>3.1E-4</v>
      </c>
      <c r="AY588">
        <v>3.1E-4</v>
      </c>
      <c r="AZ588">
        <v>0.5</v>
      </c>
      <c r="BA588">
        <v>99305</v>
      </c>
      <c r="BB588">
        <v>30</v>
      </c>
      <c r="BC588">
        <v>99290</v>
      </c>
      <c r="BD588">
        <v>5387065</v>
      </c>
      <c r="BE588">
        <v>54.25</v>
      </c>
    </row>
    <row r="589" spans="37:57" x14ac:dyDescent="0.3">
      <c r="AK589">
        <v>2005</v>
      </c>
      <c r="AL589">
        <v>30</v>
      </c>
      <c r="AM589">
        <v>6.3000000000000003E-4</v>
      </c>
      <c r="AN589">
        <v>6.3000000000000003E-4</v>
      </c>
      <c r="AO589">
        <v>0.5</v>
      </c>
      <c r="AP589">
        <v>98661</v>
      </c>
      <c r="AQ589">
        <v>62</v>
      </c>
      <c r="AR589">
        <v>98630</v>
      </c>
      <c r="AS589">
        <v>4860174</v>
      </c>
      <c r="AT589">
        <v>49.26</v>
      </c>
      <c r="AV589">
        <v>2005</v>
      </c>
      <c r="AW589">
        <v>30</v>
      </c>
      <c r="AX589">
        <v>4.6000000000000001E-4</v>
      </c>
      <c r="AY589">
        <v>4.6000000000000001E-4</v>
      </c>
      <c r="AZ589">
        <v>0.5</v>
      </c>
      <c r="BA589">
        <v>99275</v>
      </c>
      <c r="BB589">
        <v>46</v>
      </c>
      <c r="BC589">
        <v>99252</v>
      </c>
      <c r="BD589">
        <v>5287775</v>
      </c>
      <c r="BE589">
        <v>53.26</v>
      </c>
    </row>
    <row r="590" spans="37:57" x14ac:dyDescent="0.3">
      <c r="AK590">
        <v>2005</v>
      </c>
      <c r="AL590">
        <v>31</v>
      </c>
      <c r="AM590">
        <v>5.8E-4</v>
      </c>
      <c r="AN590">
        <v>5.8E-4</v>
      </c>
      <c r="AO590">
        <v>0.5</v>
      </c>
      <c r="AP590">
        <v>98599</v>
      </c>
      <c r="AQ590">
        <v>57</v>
      </c>
      <c r="AR590">
        <v>98570</v>
      </c>
      <c r="AS590">
        <v>4761544</v>
      </c>
      <c r="AT590">
        <v>48.29</v>
      </c>
      <c r="AV590">
        <v>2005</v>
      </c>
      <c r="AW590">
        <v>31</v>
      </c>
      <c r="AX590">
        <v>4.6999999999999999E-4</v>
      </c>
      <c r="AY590">
        <v>4.6999999999999999E-4</v>
      </c>
      <c r="AZ590">
        <v>0.5</v>
      </c>
      <c r="BA590">
        <v>99229</v>
      </c>
      <c r="BB590">
        <v>46</v>
      </c>
      <c r="BC590">
        <v>99206</v>
      </c>
      <c r="BD590">
        <v>5188523</v>
      </c>
      <c r="BE590">
        <v>52.29</v>
      </c>
    </row>
    <row r="591" spans="37:57" x14ac:dyDescent="0.3">
      <c r="AK591">
        <v>2005</v>
      </c>
      <c r="AL591">
        <v>32</v>
      </c>
      <c r="AM591">
        <v>7.6999999999999996E-4</v>
      </c>
      <c r="AN591">
        <v>7.6999999999999996E-4</v>
      </c>
      <c r="AO591">
        <v>0.5</v>
      </c>
      <c r="AP591">
        <v>98542</v>
      </c>
      <c r="AQ591">
        <v>76</v>
      </c>
      <c r="AR591">
        <v>98504</v>
      </c>
      <c r="AS591">
        <v>4662974</v>
      </c>
      <c r="AT591">
        <v>47.32</v>
      </c>
      <c r="AV591">
        <v>2005</v>
      </c>
      <c r="AW591">
        <v>32</v>
      </c>
      <c r="AX591">
        <v>2.7E-4</v>
      </c>
      <c r="AY591">
        <v>2.7E-4</v>
      </c>
      <c r="AZ591">
        <v>0.5</v>
      </c>
      <c r="BA591">
        <v>99183</v>
      </c>
      <c r="BB591">
        <v>26</v>
      </c>
      <c r="BC591">
        <v>99170</v>
      </c>
      <c r="BD591">
        <v>5089317</v>
      </c>
      <c r="BE591">
        <v>51.31</v>
      </c>
    </row>
    <row r="592" spans="37:57" x14ac:dyDescent="0.3">
      <c r="AK592">
        <v>2005</v>
      </c>
      <c r="AL592">
        <v>33</v>
      </c>
      <c r="AM592">
        <v>4.8999999999999998E-4</v>
      </c>
      <c r="AN592">
        <v>4.8999999999999998E-4</v>
      </c>
      <c r="AO592">
        <v>0.5</v>
      </c>
      <c r="AP592">
        <v>98466</v>
      </c>
      <c r="AQ592">
        <v>48</v>
      </c>
      <c r="AR592">
        <v>98442</v>
      </c>
      <c r="AS592">
        <v>4564470</v>
      </c>
      <c r="AT592">
        <v>46.36</v>
      </c>
      <c r="AV592">
        <v>2005</v>
      </c>
      <c r="AW592">
        <v>33</v>
      </c>
      <c r="AX592">
        <v>2.3000000000000001E-4</v>
      </c>
      <c r="AY592">
        <v>2.3000000000000001E-4</v>
      </c>
      <c r="AZ592">
        <v>0.5</v>
      </c>
      <c r="BA592">
        <v>99157</v>
      </c>
      <c r="BB592">
        <v>23</v>
      </c>
      <c r="BC592">
        <v>99145</v>
      </c>
      <c r="BD592">
        <v>4990147</v>
      </c>
      <c r="BE592">
        <v>50.33</v>
      </c>
    </row>
    <row r="593" spans="37:57" x14ac:dyDescent="0.3">
      <c r="AK593">
        <v>2005</v>
      </c>
      <c r="AL593">
        <v>34</v>
      </c>
      <c r="AM593">
        <v>6.6E-4</v>
      </c>
      <c r="AN593">
        <v>6.6E-4</v>
      </c>
      <c r="AO593">
        <v>0.5</v>
      </c>
      <c r="AP593">
        <v>98418</v>
      </c>
      <c r="AQ593">
        <v>65</v>
      </c>
      <c r="AR593">
        <v>98385</v>
      </c>
      <c r="AS593">
        <v>4466028</v>
      </c>
      <c r="AT593">
        <v>45.38</v>
      </c>
      <c r="AV593">
        <v>2005</v>
      </c>
      <c r="AW593">
        <v>34</v>
      </c>
      <c r="AX593">
        <v>3.5E-4</v>
      </c>
      <c r="AY593">
        <v>3.5E-4</v>
      </c>
      <c r="AZ593">
        <v>0.5</v>
      </c>
      <c r="BA593">
        <v>99134</v>
      </c>
      <c r="BB593">
        <v>34</v>
      </c>
      <c r="BC593">
        <v>99117</v>
      </c>
      <c r="BD593">
        <v>4891002</v>
      </c>
      <c r="BE593">
        <v>49.34</v>
      </c>
    </row>
    <row r="594" spans="37:57" x14ac:dyDescent="0.3">
      <c r="AK594">
        <v>2005</v>
      </c>
      <c r="AL594">
        <v>35</v>
      </c>
      <c r="AM594">
        <v>9.1E-4</v>
      </c>
      <c r="AN594">
        <v>9.1E-4</v>
      </c>
      <c r="AO594">
        <v>0.5</v>
      </c>
      <c r="AP594">
        <v>98353</v>
      </c>
      <c r="AQ594">
        <v>90</v>
      </c>
      <c r="AR594">
        <v>98308</v>
      </c>
      <c r="AS594">
        <v>4367643</v>
      </c>
      <c r="AT594">
        <v>44.41</v>
      </c>
      <c r="AV594">
        <v>2005</v>
      </c>
      <c r="AW594">
        <v>35</v>
      </c>
      <c r="AX594">
        <v>4.0000000000000002E-4</v>
      </c>
      <c r="AY594">
        <v>4.0000000000000002E-4</v>
      </c>
      <c r="AZ594">
        <v>0.5</v>
      </c>
      <c r="BA594">
        <v>99100</v>
      </c>
      <c r="BB594">
        <v>40</v>
      </c>
      <c r="BC594">
        <v>99080</v>
      </c>
      <c r="BD594">
        <v>4791885</v>
      </c>
      <c r="BE594">
        <v>48.35</v>
      </c>
    </row>
    <row r="595" spans="37:57" x14ac:dyDescent="0.3">
      <c r="AK595">
        <v>2005</v>
      </c>
      <c r="AL595">
        <v>36</v>
      </c>
      <c r="AM595">
        <v>6.4999999999999997E-4</v>
      </c>
      <c r="AN595">
        <v>6.4999999999999997E-4</v>
      </c>
      <c r="AO595">
        <v>0.5</v>
      </c>
      <c r="AP595">
        <v>98264</v>
      </c>
      <c r="AQ595">
        <v>64</v>
      </c>
      <c r="AR595">
        <v>98231</v>
      </c>
      <c r="AS595">
        <v>4269335</v>
      </c>
      <c r="AT595">
        <v>43.45</v>
      </c>
      <c r="AV595">
        <v>2005</v>
      </c>
      <c r="AW595">
        <v>36</v>
      </c>
      <c r="AX595">
        <v>5.2999999999999998E-4</v>
      </c>
      <c r="AY595">
        <v>5.2999999999999998E-4</v>
      </c>
      <c r="AZ595">
        <v>0.5</v>
      </c>
      <c r="BA595">
        <v>99060</v>
      </c>
      <c r="BB595">
        <v>52</v>
      </c>
      <c r="BC595">
        <v>99034</v>
      </c>
      <c r="BD595">
        <v>4692805</v>
      </c>
      <c r="BE595">
        <v>47.37</v>
      </c>
    </row>
    <row r="596" spans="37:57" x14ac:dyDescent="0.3">
      <c r="AK596">
        <v>2005</v>
      </c>
      <c r="AL596">
        <v>37</v>
      </c>
      <c r="AM596">
        <v>6.8000000000000005E-4</v>
      </c>
      <c r="AN596">
        <v>6.8000000000000005E-4</v>
      </c>
      <c r="AO596">
        <v>0.5</v>
      </c>
      <c r="AP596">
        <v>98199</v>
      </c>
      <c r="AQ596">
        <v>67</v>
      </c>
      <c r="AR596">
        <v>98166</v>
      </c>
      <c r="AS596">
        <v>4171103</v>
      </c>
      <c r="AT596">
        <v>42.48</v>
      </c>
      <c r="AV596">
        <v>2005</v>
      </c>
      <c r="AW596">
        <v>37</v>
      </c>
      <c r="AX596">
        <v>5.2999999999999998E-4</v>
      </c>
      <c r="AY596">
        <v>5.2999999999999998E-4</v>
      </c>
      <c r="AZ596">
        <v>0.5</v>
      </c>
      <c r="BA596">
        <v>99008</v>
      </c>
      <c r="BB596">
        <v>53</v>
      </c>
      <c r="BC596">
        <v>98981</v>
      </c>
      <c r="BD596">
        <v>4593771</v>
      </c>
      <c r="BE596">
        <v>46.4</v>
      </c>
    </row>
    <row r="597" spans="37:57" x14ac:dyDescent="0.3">
      <c r="AK597">
        <v>2005</v>
      </c>
      <c r="AL597">
        <v>38</v>
      </c>
      <c r="AM597">
        <v>8.0000000000000004E-4</v>
      </c>
      <c r="AN597">
        <v>8.0000000000000004E-4</v>
      </c>
      <c r="AO597">
        <v>0.5</v>
      </c>
      <c r="AP597">
        <v>98133</v>
      </c>
      <c r="AQ597">
        <v>78</v>
      </c>
      <c r="AR597">
        <v>98094</v>
      </c>
      <c r="AS597">
        <v>4072937</v>
      </c>
      <c r="AT597">
        <v>41.5</v>
      </c>
      <c r="AV597">
        <v>2005</v>
      </c>
      <c r="AW597">
        <v>38</v>
      </c>
      <c r="AX597">
        <v>6.4000000000000005E-4</v>
      </c>
      <c r="AY597">
        <v>6.4000000000000005E-4</v>
      </c>
      <c r="AZ597">
        <v>0.5</v>
      </c>
      <c r="BA597">
        <v>98955</v>
      </c>
      <c r="BB597">
        <v>63</v>
      </c>
      <c r="BC597">
        <v>98923</v>
      </c>
      <c r="BD597">
        <v>4494790</v>
      </c>
      <c r="BE597">
        <v>45.42</v>
      </c>
    </row>
    <row r="598" spans="37:57" x14ac:dyDescent="0.3">
      <c r="AK598">
        <v>2005</v>
      </c>
      <c r="AL598">
        <v>39</v>
      </c>
      <c r="AM598">
        <v>1.17E-3</v>
      </c>
      <c r="AN598">
        <v>1.17E-3</v>
      </c>
      <c r="AO598">
        <v>0.5</v>
      </c>
      <c r="AP598">
        <v>98054</v>
      </c>
      <c r="AQ598">
        <v>114</v>
      </c>
      <c r="AR598">
        <v>97997</v>
      </c>
      <c r="AS598">
        <v>3974844</v>
      </c>
      <c r="AT598">
        <v>40.54</v>
      </c>
      <c r="AV598">
        <v>2005</v>
      </c>
      <c r="AW598">
        <v>39</v>
      </c>
      <c r="AX598">
        <v>6.4000000000000005E-4</v>
      </c>
      <c r="AY598">
        <v>6.4000000000000005E-4</v>
      </c>
      <c r="AZ598">
        <v>0.5</v>
      </c>
      <c r="BA598">
        <v>98891</v>
      </c>
      <c r="BB598">
        <v>63</v>
      </c>
      <c r="BC598">
        <v>98860</v>
      </c>
      <c r="BD598">
        <v>4395867</v>
      </c>
      <c r="BE598">
        <v>44.45</v>
      </c>
    </row>
    <row r="599" spans="37:57" x14ac:dyDescent="0.3">
      <c r="AK599">
        <v>2005</v>
      </c>
      <c r="AL599">
        <v>40</v>
      </c>
      <c r="AM599">
        <v>9.8999999999999999E-4</v>
      </c>
      <c r="AN599">
        <v>9.8999999999999999E-4</v>
      </c>
      <c r="AO599">
        <v>0.5</v>
      </c>
      <c r="AP599">
        <v>97940</v>
      </c>
      <c r="AQ599">
        <v>97</v>
      </c>
      <c r="AR599">
        <v>97891</v>
      </c>
      <c r="AS599">
        <v>3876846</v>
      </c>
      <c r="AT599">
        <v>39.58</v>
      </c>
      <c r="AV599">
        <v>2005</v>
      </c>
      <c r="AW599">
        <v>40</v>
      </c>
      <c r="AX599">
        <v>6.3000000000000003E-4</v>
      </c>
      <c r="AY599">
        <v>6.3000000000000003E-4</v>
      </c>
      <c r="AZ599">
        <v>0.5</v>
      </c>
      <c r="BA599">
        <v>98829</v>
      </c>
      <c r="BB599">
        <v>62</v>
      </c>
      <c r="BC599">
        <v>98797</v>
      </c>
      <c r="BD599">
        <v>4297007</v>
      </c>
      <c r="BE599">
        <v>43.48</v>
      </c>
    </row>
    <row r="600" spans="37:57" x14ac:dyDescent="0.3">
      <c r="AK600">
        <v>2005</v>
      </c>
      <c r="AL600">
        <v>41</v>
      </c>
      <c r="AM600">
        <v>1.2800000000000001E-3</v>
      </c>
      <c r="AN600">
        <v>1.2800000000000001E-3</v>
      </c>
      <c r="AO600">
        <v>0.5</v>
      </c>
      <c r="AP600">
        <v>97843</v>
      </c>
      <c r="AQ600">
        <v>125</v>
      </c>
      <c r="AR600">
        <v>97780</v>
      </c>
      <c r="AS600">
        <v>3778955</v>
      </c>
      <c r="AT600">
        <v>38.619999999999997</v>
      </c>
      <c r="AV600">
        <v>2005</v>
      </c>
      <c r="AW600">
        <v>41</v>
      </c>
      <c r="AX600">
        <v>7.2999999999999996E-4</v>
      </c>
      <c r="AY600">
        <v>7.2999999999999996E-4</v>
      </c>
      <c r="AZ600">
        <v>0.5</v>
      </c>
      <c r="BA600">
        <v>98766</v>
      </c>
      <c r="BB600">
        <v>72</v>
      </c>
      <c r="BC600">
        <v>98730</v>
      </c>
      <c r="BD600">
        <v>4198210</v>
      </c>
      <c r="BE600">
        <v>42.51</v>
      </c>
    </row>
    <row r="601" spans="37:57" x14ac:dyDescent="0.3">
      <c r="AK601">
        <v>2005</v>
      </c>
      <c r="AL601">
        <v>42</v>
      </c>
      <c r="AM601">
        <v>1.49E-3</v>
      </c>
      <c r="AN601">
        <v>1.49E-3</v>
      </c>
      <c r="AO601">
        <v>0.5</v>
      </c>
      <c r="AP601">
        <v>97717</v>
      </c>
      <c r="AQ601">
        <v>145</v>
      </c>
      <c r="AR601">
        <v>97645</v>
      </c>
      <c r="AS601">
        <v>3681175</v>
      </c>
      <c r="AT601">
        <v>37.67</v>
      </c>
      <c r="AV601">
        <v>2005</v>
      </c>
      <c r="AW601">
        <v>42</v>
      </c>
      <c r="AX601">
        <v>7.6000000000000004E-4</v>
      </c>
      <c r="AY601">
        <v>7.6000000000000004E-4</v>
      </c>
      <c r="AZ601">
        <v>0.5</v>
      </c>
      <c r="BA601">
        <v>98694</v>
      </c>
      <c r="BB601">
        <v>75</v>
      </c>
      <c r="BC601">
        <v>98656</v>
      </c>
      <c r="BD601">
        <v>4099480</v>
      </c>
      <c r="BE601">
        <v>41.54</v>
      </c>
    </row>
    <row r="602" spans="37:57" x14ac:dyDescent="0.3">
      <c r="AK602">
        <v>2005</v>
      </c>
      <c r="AL602">
        <v>43</v>
      </c>
      <c r="AM602">
        <v>1.57E-3</v>
      </c>
      <c r="AN602">
        <v>1.57E-3</v>
      </c>
      <c r="AO602">
        <v>0.5</v>
      </c>
      <c r="AP602">
        <v>97572</v>
      </c>
      <c r="AQ602">
        <v>153</v>
      </c>
      <c r="AR602">
        <v>97496</v>
      </c>
      <c r="AS602">
        <v>3583530</v>
      </c>
      <c r="AT602">
        <v>36.729999999999997</v>
      </c>
      <c r="AV602">
        <v>2005</v>
      </c>
      <c r="AW602">
        <v>43</v>
      </c>
      <c r="AX602">
        <v>1.0300000000000001E-3</v>
      </c>
      <c r="AY602">
        <v>1.0300000000000001E-3</v>
      </c>
      <c r="AZ602">
        <v>0.5</v>
      </c>
      <c r="BA602">
        <v>98619</v>
      </c>
      <c r="BB602">
        <v>101</v>
      </c>
      <c r="BC602">
        <v>98568</v>
      </c>
      <c r="BD602">
        <v>4000824</v>
      </c>
      <c r="BE602">
        <v>40.57</v>
      </c>
    </row>
    <row r="603" spans="37:57" x14ac:dyDescent="0.3">
      <c r="AK603">
        <v>2005</v>
      </c>
      <c r="AL603">
        <v>44</v>
      </c>
      <c r="AM603">
        <v>1.67E-3</v>
      </c>
      <c r="AN603">
        <v>1.67E-3</v>
      </c>
      <c r="AO603">
        <v>0.5</v>
      </c>
      <c r="AP603">
        <v>97419</v>
      </c>
      <c r="AQ603">
        <v>163</v>
      </c>
      <c r="AR603">
        <v>97338</v>
      </c>
      <c r="AS603">
        <v>3486034</v>
      </c>
      <c r="AT603">
        <v>35.78</v>
      </c>
      <c r="AV603">
        <v>2005</v>
      </c>
      <c r="AW603">
        <v>44</v>
      </c>
      <c r="AX603">
        <v>8.1999999999999998E-4</v>
      </c>
      <c r="AY603">
        <v>8.1999999999999998E-4</v>
      </c>
      <c r="AZ603">
        <v>0.5</v>
      </c>
      <c r="BA603">
        <v>98517</v>
      </c>
      <c r="BB603">
        <v>81</v>
      </c>
      <c r="BC603">
        <v>98477</v>
      </c>
      <c r="BD603">
        <v>3902256</v>
      </c>
      <c r="BE603">
        <v>39.61</v>
      </c>
    </row>
    <row r="604" spans="37:57" x14ac:dyDescent="0.3">
      <c r="AK604">
        <v>2005</v>
      </c>
      <c r="AL604">
        <v>45</v>
      </c>
      <c r="AM604">
        <v>1.7899999999999999E-3</v>
      </c>
      <c r="AN604">
        <v>1.7899999999999999E-3</v>
      </c>
      <c r="AO604">
        <v>0.5</v>
      </c>
      <c r="AP604">
        <v>97257</v>
      </c>
      <c r="AQ604">
        <v>174</v>
      </c>
      <c r="AR604">
        <v>97169</v>
      </c>
      <c r="AS604">
        <v>3388696</v>
      </c>
      <c r="AT604">
        <v>34.840000000000003</v>
      </c>
      <c r="AV604">
        <v>2005</v>
      </c>
      <c r="AW604">
        <v>45</v>
      </c>
      <c r="AX604">
        <v>1.14E-3</v>
      </c>
      <c r="AY604">
        <v>1.14E-3</v>
      </c>
      <c r="AZ604">
        <v>0.5</v>
      </c>
      <c r="BA604">
        <v>98436</v>
      </c>
      <c r="BB604">
        <v>112</v>
      </c>
      <c r="BC604">
        <v>98380</v>
      </c>
      <c r="BD604">
        <v>3803779</v>
      </c>
      <c r="BE604">
        <v>38.64</v>
      </c>
    </row>
    <row r="605" spans="37:57" x14ac:dyDescent="0.3">
      <c r="AK605">
        <v>2005</v>
      </c>
      <c r="AL605">
        <v>46</v>
      </c>
      <c r="AM605">
        <v>2.0200000000000001E-3</v>
      </c>
      <c r="AN605">
        <v>2.0200000000000001E-3</v>
      </c>
      <c r="AO605">
        <v>0.5</v>
      </c>
      <c r="AP605">
        <v>97082</v>
      </c>
      <c r="AQ605">
        <v>196</v>
      </c>
      <c r="AR605">
        <v>96984</v>
      </c>
      <c r="AS605">
        <v>3291526</v>
      </c>
      <c r="AT605">
        <v>33.9</v>
      </c>
      <c r="AV605">
        <v>2005</v>
      </c>
      <c r="AW605">
        <v>46</v>
      </c>
      <c r="AX605">
        <v>1.3500000000000001E-3</v>
      </c>
      <c r="AY605">
        <v>1.34E-3</v>
      </c>
      <c r="AZ605">
        <v>0.5</v>
      </c>
      <c r="BA605">
        <v>98324</v>
      </c>
      <c r="BB605">
        <v>132</v>
      </c>
      <c r="BC605">
        <v>98258</v>
      </c>
      <c r="BD605">
        <v>3705399</v>
      </c>
      <c r="BE605">
        <v>37.69</v>
      </c>
    </row>
    <row r="606" spans="37:57" x14ac:dyDescent="0.3">
      <c r="AK606">
        <v>2005</v>
      </c>
      <c r="AL606">
        <v>47</v>
      </c>
      <c r="AM606">
        <v>2.1199999999999999E-3</v>
      </c>
      <c r="AN606">
        <v>2.1199999999999999E-3</v>
      </c>
      <c r="AO606">
        <v>0.5</v>
      </c>
      <c r="AP606">
        <v>96886</v>
      </c>
      <c r="AQ606">
        <v>206</v>
      </c>
      <c r="AR606">
        <v>96783</v>
      </c>
      <c r="AS606">
        <v>3194542</v>
      </c>
      <c r="AT606">
        <v>32.97</v>
      </c>
      <c r="AV606">
        <v>2005</v>
      </c>
      <c r="AW606">
        <v>47</v>
      </c>
      <c r="AX606">
        <v>1.1199999999999999E-3</v>
      </c>
      <c r="AY606">
        <v>1.1199999999999999E-3</v>
      </c>
      <c r="AZ606">
        <v>0.5</v>
      </c>
      <c r="BA606">
        <v>98192</v>
      </c>
      <c r="BB606">
        <v>110</v>
      </c>
      <c r="BC606">
        <v>98137</v>
      </c>
      <c r="BD606">
        <v>3607140</v>
      </c>
      <c r="BE606">
        <v>36.74</v>
      </c>
    </row>
    <row r="607" spans="37:57" x14ac:dyDescent="0.3">
      <c r="AK607">
        <v>2005</v>
      </c>
      <c r="AL607">
        <v>48</v>
      </c>
      <c r="AM607">
        <v>2.32E-3</v>
      </c>
      <c r="AN607">
        <v>2.32E-3</v>
      </c>
      <c r="AO607">
        <v>0.5</v>
      </c>
      <c r="AP607">
        <v>96680</v>
      </c>
      <c r="AQ607">
        <v>224</v>
      </c>
      <c r="AR607">
        <v>96568</v>
      </c>
      <c r="AS607">
        <v>3097759</v>
      </c>
      <c r="AT607">
        <v>32.04</v>
      </c>
      <c r="AV607">
        <v>2005</v>
      </c>
      <c r="AW607">
        <v>48</v>
      </c>
      <c r="AX607">
        <v>1.6100000000000001E-3</v>
      </c>
      <c r="AY607">
        <v>1.6100000000000001E-3</v>
      </c>
      <c r="AZ607">
        <v>0.5</v>
      </c>
      <c r="BA607">
        <v>98082</v>
      </c>
      <c r="BB607">
        <v>158</v>
      </c>
      <c r="BC607">
        <v>98003</v>
      </c>
      <c r="BD607">
        <v>3509003</v>
      </c>
      <c r="BE607">
        <v>35.78</v>
      </c>
    </row>
    <row r="608" spans="37:57" x14ac:dyDescent="0.3">
      <c r="AK608">
        <v>2005</v>
      </c>
      <c r="AL608">
        <v>49</v>
      </c>
      <c r="AM608">
        <v>2.97E-3</v>
      </c>
      <c r="AN608">
        <v>2.97E-3</v>
      </c>
      <c r="AO608">
        <v>0.5</v>
      </c>
      <c r="AP608">
        <v>96456</v>
      </c>
      <c r="AQ608">
        <v>286</v>
      </c>
      <c r="AR608">
        <v>96313</v>
      </c>
      <c r="AS608">
        <v>3001191</v>
      </c>
      <c r="AT608">
        <v>31.11</v>
      </c>
      <c r="AV608">
        <v>2005</v>
      </c>
      <c r="AW608">
        <v>49</v>
      </c>
      <c r="AX608">
        <v>1.7600000000000001E-3</v>
      </c>
      <c r="AY608">
        <v>1.7600000000000001E-3</v>
      </c>
      <c r="AZ608">
        <v>0.5</v>
      </c>
      <c r="BA608">
        <v>97924</v>
      </c>
      <c r="BB608">
        <v>172</v>
      </c>
      <c r="BC608">
        <v>97838</v>
      </c>
      <c r="BD608">
        <v>3411000</v>
      </c>
      <c r="BE608">
        <v>34.83</v>
      </c>
    </row>
    <row r="609" spans="37:57" x14ac:dyDescent="0.3">
      <c r="AK609">
        <v>2005</v>
      </c>
      <c r="AL609">
        <v>50</v>
      </c>
      <c r="AM609">
        <v>2.6900000000000001E-3</v>
      </c>
      <c r="AN609">
        <v>2.6900000000000001E-3</v>
      </c>
      <c r="AO609">
        <v>0.5</v>
      </c>
      <c r="AP609">
        <v>96170</v>
      </c>
      <c r="AQ609">
        <v>259</v>
      </c>
      <c r="AR609">
        <v>96041</v>
      </c>
      <c r="AS609">
        <v>2904878</v>
      </c>
      <c r="AT609">
        <v>30.21</v>
      </c>
      <c r="AV609">
        <v>2005</v>
      </c>
      <c r="AW609">
        <v>50</v>
      </c>
      <c r="AX609">
        <v>2.3400000000000001E-3</v>
      </c>
      <c r="AY609">
        <v>2.3400000000000001E-3</v>
      </c>
      <c r="AZ609">
        <v>0.5</v>
      </c>
      <c r="BA609">
        <v>97752</v>
      </c>
      <c r="BB609">
        <v>229</v>
      </c>
      <c r="BC609">
        <v>97637</v>
      </c>
      <c r="BD609">
        <v>3313163</v>
      </c>
      <c r="BE609">
        <v>33.89</v>
      </c>
    </row>
    <row r="610" spans="37:57" x14ac:dyDescent="0.3">
      <c r="AK610">
        <v>2005</v>
      </c>
      <c r="AL610">
        <v>51</v>
      </c>
      <c r="AM610">
        <v>2.9199999999999999E-3</v>
      </c>
      <c r="AN610">
        <v>2.9199999999999999E-3</v>
      </c>
      <c r="AO610">
        <v>0.5</v>
      </c>
      <c r="AP610">
        <v>95912</v>
      </c>
      <c r="AQ610">
        <v>280</v>
      </c>
      <c r="AR610">
        <v>95772</v>
      </c>
      <c r="AS610">
        <v>2808837</v>
      </c>
      <c r="AT610">
        <v>29.29</v>
      </c>
      <c r="AV610">
        <v>2005</v>
      </c>
      <c r="AW610">
        <v>51</v>
      </c>
      <c r="AX610">
        <v>2.4299999999999999E-3</v>
      </c>
      <c r="AY610">
        <v>2.4299999999999999E-3</v>
      </c>
      <c r="AZ610">
        <v>0.5</v>
      </c>
      <c r="BA610">
        <v>97523</v>
      </c>
      <c r="BB610">
        <v>237</v>
      </c>
      <c r="BC610">
        <v>97405</v>
      </c>
      <c r="BD610">
        <v>3215525</v>
      </c>
      <c r="BE610">
        <v>32.97</v>
      </c>
    </row>
    <row r="611" spans="37:57" x14ac:dyDescent="0.3">
      <c r="AK611">
        <v>2005</v>
      </c>
      <c r="AL611">
        <v>52</v>
      </c>
      <c r="AM611">
        <v>3.65E-3</v>
      </c>
      <c r="AN611">
        <v>3.64E-3</v>
      </c>
      <c r="AO611">
        <v>0.5</v>
      </c>
      <c r="AP611">
        <v>95632</v>
      </c>
      <c r="AQ611">
        <v>348</v>
      </c>
      <c r="AR611">
        <v>95457</v>
      </c>
      <c r="AS611">
        <v>2713065</v>
      </c>
      <c r="AT611">
        <v>28.37</v>
      </c>
      <c r="AV611">
        <v>2005</v>
      </c>
      <c r="AW611">
        <v>52</v>
      </c>
      <c r="AX611">
        <v>2.5600000000000002E-3</v>
      </c>
      <c r="AY611">
        <v>2.5600000000000002E-3</v>
      </c>
      <c r="AZ611">
        <v>0.5</v>
      </c>
      <c r="BA611">
        <v>97286</v>
      </c>
      <c r="BB611">
        <v>249</v>
      </c>
      <c r="BC611">
        <v>97162</v>
      </c>
      <c r="BD611">
        <v>3118121</v>
      </c>
      <c r="BE611">
        <v>32.049999999999997</v>
      </c>
    </row>
    <row r="612" spans="37:57" x14ac:dyDescent="0.3">
      <c r="AK612">
        <v>2005</v>
      </c>
      <c r="AL612">
        <v>53</v>
      </c>
      <c r="AM612">
        <v>4.8199999999999996E-3</v>
      </c>
      <c r="AN612">
        <v>4.81E-3</v>
      </c>
      <c r="AO612">
        <v>0.5</v>
      </c>
      <c r="AP612">
        <v>95283</v>
      </c>
      <c r="AQ612">
        <v>458</v>
      </c>
      <c r="AR612">
        <v>95054</v>
      </c>
      <c r="AS612">
        <v>2617608</v>
      </c>
      <c r="AT612">
        <v>27.47</v>
      </c>
      <c r="AV612">
        <v>2005</v>
      </c>
      <c r="AW612">
        <v>53</v>
      </c>
      <c r="AX612">
        <v>2.7200000000000002E-3</v>
      </c>
      <c r="AY612">
        <v>2.7100000000000002E-3</v>
      </c>
      <c r="AZ612">
        <v>0.5</v>
      </c>
      <c r="BA612">
        <v>97038</v>
      </c>
      <c r="BB612">
        <v>263</v>
      </c>
      <c r="BC612">
        <v>96906</v>
      </c>
      <c r="BD612">
        <v>3020959</v>
      </c>
      <c r="BE612">
        <v>31.13</v>
      </c>
    </row>
    <row r="613" spans="37:57" x14ac:dyDescent="0.3">
      <c r="AK613">
        <v>2005</v>
      </c>
      <c r="AL613">
        <v>54</v>
      </c>
      <c r="AM613">
        <v>4.3899999999999998E-3</v>
      </c>
      <c r="AN613">
        <v>4.3800000000000002E-3</v>
      </c>
      <c r="AO613">
        <v>0.5</v>
      </c>
      <c r="AP613">
        <v>94825</v>
      </c>
      <c r="AQ613">
        <v>415</v>
      </c>
      <c r="AR613">
        <v>94617</v>
      </c>
      <c r="AS613">
        <v>2522554</v>
      </c>
      <c r="AT613">
        <v>26.6</v>
      </c>
      <c r="AV613">
        <v>2005</v>
      </c>
      <c r="AW613">
        <v>54</v>
      </c>
      <c r="AX613">
        <v>2.9299999999999999E-3</v>
      </c>
      <c r="AY613">
        <v>2.9299999999999999E-3</v>
      </c>
      <c r="AZ613">
        <v>0.5</v>
      </c>
      <c r="BA613">
        <v>96774</v>
      </c>
      <c r="BB613">
        <v>283</v>
      </c>
      <c r="BC613">
        <v>96633</v>
      </c>
      <c r="BD613">
        <v>2924053</v>
      </c>
      <c r="BE613">
        <v>30.22</v>
      </c>
    </row>
    <row r="614" spans="37:57" x14ac:dyDescent="0.3">
      <c r="AK614">
        <v>2005</v>
      </c>
      <c r="AL614">
        <v>55</v>
      </c>
      <c r="AM614">
        <v>5.11E-3</v>
      </c>
      <c r="AN614">
        <v>5.1000000000000004E-3</v>
      </c>
      <c r="AO614">
        <v>0.5</v>
      </c>
      <c r="AP614">
        <v>94410</v>
      </c>
      <c r="AQ614">
        <v>481</v>
      </c>
      <c r="AR614">
        <v>94169</v>
      </c>
      <c r="AS614">
        <v>2427936</v>
      </c>
      <c r="AT614">
        <v>25.72</v>
      </c>
      <c r="AV614">
        <v>2005</v>
      </c>
      <c r="AW614">
        <v>55</v>
      </c>
      <c r="AX614">
        <v>3.4299999999999999E-3</v>
      </c>
      <c r="AY614">
        <v>3.4299999999999999E-3</v>
      </c>
      <c r="AZ614">
        <v>0.5</v>
      </c>
      <c r="BA614">
        <v>96491</v>
      </c>
      <c r="BB614">
        <v>331</v>
      </c>
      <c r="BC614">
        <v>96326</v>
      </c>
      <c r="BD614">
        <v>2827420</v>
      </c>
      <c r="BE614">
        <v>29.3</v>
      </c>
    </row>
    <row r="615" spans="37:57" x14ac:dyDescent="0.3">
      <c r="AK615">
        <v>2005</v>
      </c>
      <c r="AL615">
        <v>56</v>
      </c>
      <c r="AM615">
        <v>5.6800000000000002E-3</v>
      </c>
      <c r="AN615">
        <v>5.6600000000000001E-3</v>
      </c>
      <c r="AO615">
        <v>0.5</v>
      </c>
      <c r="AP615">
        <v>93928</v>
      </c>
      <c r="AQ615">
        <v>532</v>
      </c>
      <c r="AR615">
        <v>93662</v>
      </c>
      <c r="AS615">
        <v>2333768</v>
      </c>
      <c r="AT615">
        <v>24.85</v>
      </c>
      <c r="AV615">
        <v>2005</v>
      </c>
      <c r="AW615">
        <v>56</v>
      </c>
      <c r="AX615">
        <v>3.8600000000000001E-3</v>
      </c>
      <c r="AY615">
        <v>3.8500000000000001E-3</v>
      </c>
      <c r="AZ615">
        <v>0.5</v>
      </c>
      <c r="BA615">
        <v>96160</v>
      </c>
      <c r="BB615">
        <v>370</v>
      </c>
      <c r="BC615">
        <v>95975</v>
      </c>
      <c r="BD615">
        <v>2731094</v>
      </c>
      <c r="BE615">
        <v>28.4</v>
      </c>
    </row>
    <row r="616" spans="37:57" x14ac:dyDescent="0.3">
      <c r="AK616">
        <v>2005</v>
      </c>
      <c r="AL616">
        <v>57</v>
      </c>
      <c r="AM616">
        <v>5.77E-3</v>
      </c>
      <c r="AN616">
        <v>5.7499999999999999E-3</v>
      </c>
      <c r="AO616">
        <v>0.5</v>
      </c>
      <c r="AP616">
        <v>93397</v>
      </c>
      <c r="AQ616">
        <v>537</v>
      </c>
      <c r="AR616">
        <v>93128</v>
      </c>
      <c r="AS616">
        <v>2240105</v>
      </c>
      <c r="AT616">
        <v>23.98</v>
      </c>
      <c r="AV616">
        <v>2005</v>
      </c>
      <c r="AW616">
        <v>57</v>
      </c>
      <c r="AX616">
        <v>4.4200000000000003E-3</v>
      </c>
      <c r="AY616">
        <v>4.4099999999999999E-3</v>
      </c>
      <c r="AZ616">
        <v>0.5</v>
      </c>
      <c r="BA616">
        <v>95790</v>
      </c>
      <c r="BB616">
        <v>423</v>
      </c>
      <c r="BC616">
        <v>95579</v>
      </c>
      <c r="BD616">
        <v>2635119</v>
      </c>
      <c r="BE616">
        <v>27.51</v>
      </c>
    </row>
    <row r="617" spans="37:57" x14ac:dyDescent="0.3">
      <c r="AK617">
        <v>2005</v>
      </c>
      <c r="AL617">
        <v>58</v>
      </c>
      <c r="AM617">
        <v>6.0899999999999999E-3</v>
      </c>
      <c r="AN617">
        <v>6.0699999999999999E-3</v>
      </c>
      <c r="AO617">
        <v>0.5</v>
      </c>
      <c r="AP617">
        <v>92859</v>
      </c>
      <c r="AQ617">
        <v>563</v>
      </c>
      <c r="AR617">
        <v>92578</v>
      </c>
      <c r="AS617">
        <v>2146977</v>
      </c>
      <c r="AT617">
        <v>23.12</v>
      </c>
      <c r="AV617">
        <v>2005</v>
      </c>
      <c r="AW617">
        <v>58</v>
      </c>
      <c r="AX617">
        <v>4.0099999999999997E-3</v>
      </c>
      <c r="AY617">
        <v>4.0000000000000001E-3</v>
      </c>
      <c r="AZ617">
        <v>0.5</v>
      </c>
      <c r="BA617">
        <v>95367</v>
      </c>
      <c r="BB617">
        <v>381</v>
      </c>
      <c r="BC617">
        <v>95177</v>
      </c>
      <c r="BD617">
        <v>2539541</v>
      </c>
      <c r="BE617">
        <v>26.63</v>
      </c>
    </row>
    <row r="618" spans="37:57" x14ac:dyDescent="0.3">
      <c r="AK618">
        <v>2005</v>
      </c>
      <c r="AL618">
        <v>59</v>
      </c>
      <c r="AM618">
        <v>7.5100000000000002E-3</v>
      </c>
      <c r="AN618">
        <v>7.4799999999999997E-3</v>
      </c>
      <c r="AO618">
        <v>0.5</v>
      </c>
      <c r="AP618">
        <v>92296</v>
      </c>
      <c r="AQ618">
        <v>690</v>
      </c>
      <c r="AR618">
        <v>91951</v>
      </c>
      <c r="AS618">
        <v>2054400</v>
      </c>
      <c r="AT618">
        <v>22.26</v>
      </c>
      <c r="AV618">
        <v>2005</v>
      </c>
      <c r="AW618">
        <v>59</v>
      </c>
      <c r="AX618">
        <v>4.8500000000000001E-3</v>
      </c>
      <c r="AY618">
        <v>4.8300000000000001E-3</v>
      </c>
      <c r="AZ618">
        <v>0.5</v>
      </c>
      <c r="BA618">
        <v>94986</v>
      </c>
      <c r="BB618">
        <v>459</v>
      </c>
      <c r="BC618">
        <v>94756</v>
      </c>
      <c r="BD618">
        <v>2444364</v>
      </c>
      <c r="BE618">
        <v>25.73</v>
      </c>
    </row>
    <row r="619" spans="37:57" x14ac:dyDescent="0.3">
      <c r="AK619">
        <v>2005</v>
      </c>
      <c r="AL619">
        <v>60</v>
      </c>
      <c r="AM619">
        <v>8.1200000000000005E-3</v>
      </c>
      <c r="AN619">
        <v>8.09E-3</v>
      </c>
      <c r="AO619">
        <v>0.5</v>
      </c>
      <c r="AP619">
        <v>91605</v>
      </c>
      <c r="AQ619">
        <v>741</v>
      </c>
      <c r="AR619">
        <v>91235</v>
      </c>
      <c r="AS619">
        <v>1962449</v>
      </c>
      <c r="AT619">
        <v>21.42</v>
      </c>
      <c r="AV619">
        <v>2005</v>
      </c>
      <c r="AW619">
        <v>60</v>
      </c>
      <c r="AX619">
        <v>5.3E-3</v>
      </c>
      <c r="AY619">
        <v>5.2900000000000004E-3</v>
      </c>
      <c r="AZ619">
        <v>0.5</v>
      </c>
      <c r="BA619">
        <v>94527</v>
      </c>
      <c r="BB619">
        <v>500</v>
      </c>
      <c r="BC619">
        <v>94277</v>
      </c>
      <c r="BD619">
        <v>2349608</v>
      </c>
      <c r="BE619">
        <v>24.86</v>
      </c>
    </row>
    <row r="620" spans="37:57" x14ac:dyDescent="0.3">
      <c r="AK620">
        <v>2005</v>
      </c>
      <c r="AL620">
        <v>61</v>
      </c>
      <c r="AM620">
        <v>8.6400000000000001E-3</v>
      </c>
      <c r="AN620">
        <v>8.6099999999999996E-3</v>
      </c>
      <c r="AO620">
        <v>0.5</v>
      </c>
      <c r="AP620">
        <v>90864</v>
      </c>
      <c r="AQ620">
        <v>782</v>
      </c>
      <c r="AR620">
        <v>90473</v>
      </c>
      <c r="AS620">
        <v>1871214</v>
      </c>
      <c r="AT620">
        <v>20.59</v>
      </c>
      <c r="AV620">
        <v>2005</v>
      </c>
      <c r="AW620">
        <v>61</v>
      </c>
      <c r="AX620">
        <v>5.8599999999999998E-3</v>
      </c>
      <c r="AY620">
        <v>5.8399999999999997E-3</v>
      </c>
      <c r="AZ620">
        <v>0.5</v>
      </c>
      <c r="BA620">
        <v>94027</v>
      </c>
      <c r="BB620">
        <v>549</v>
      </c>
      <c r="BC620">
        <v>93752</v>
      </c>
      <c r="BD620">
        <v>2255331</v>
      </c>
      <c r="BE620">
        <v>23.99</v>
      </c>
    </row>
    <row r="621" spans="37:57" x14ac:dyDescent="0.3">
      <c r="AK621">
        <v>2005</v>
      </c>
      <c r="AL621">
        <v>62</v>
      </c>
      <c r="AM621">
        <v>9.9000000000000008E-3</v>
      </c>
      <c r="AN621">
        <v>9.8499999999999994E-3</v>
      </c>
      <c r="AO621">
        <v>0.5</v>
      </c>
      <c r="AP621">
        <v>90082</v>
      </c>
      <c r="AQ621">
        <v>887</v>
      </c>
      <c r="AR621">
        <v>89639</v>
      </c>
      <c r="AS621">
        <v>1780741</v>
      </c>
      <c r="AT621">
        <v>19.77</v>
      </c>
      <c r="AV621">
        <v>2005</v>
      </c>
      <c r="AW621">
        <v>62</v>
      </c>
      <c r="AX621">
        <v>6.11E-3</v>
      </c>
      <c r="AY621">
        <v>6.0899999999999999E-3</v>
      </c>
      <c r="AZ621">
        <v>0.5</v>
      </c>
      <c r="BA621">
        <v>93477</v>
      </c>
      <c r="BB621">
        <v>570</v>
      </c>
      <c r="BC621">
        <v>93193</v>
      </c>
      <c r="BD621">
        <v>2161579</v>
      </c>
      <c r="BE621">
        <v>23.12</v>
      </c>
    </row>
    <row r="622" spans="37:57" x14ac:dyDescent="0.3">
      <c r="AK622">
        <v>2005</v>
      </c>
      <c r="AL622">
        <v>63</v>
      </c>
      <c r="AM622">
        <v>1.086E-2</v>
      </c>
      <c r="AN622">
        <v>1.0800000000000001E-2</v>
      </c>
      <c r="AO622">
        <v>0.5</v>
      </c>
      <c r="AP622">
        <v>89195</v>
      </c>
      <c r="AQ622">
        <v>963</v>
      </c>
      <c r="AR622">
        <v>88714</v>
      </c>
      <c r="AS622">
        <v>1691102</v>
      </c>
      <c r="AT622">
        <v>18.96</v>
      </c>
      <c r="AV622">
        <v>2005</v>
      </c>
      <c r="AW622">
        <v>63</v>
      </c>
      <c r="AX622">
        <v>7.43E-3</v>
      </c>
      <c r="AY622">
        <v>7.4000000000000003E-3</v>
      </c>
      <c r="AZ622">
        <v>0.5</v>
      </c>
      <c r="BA622">
        <v>92908</v>
      </c>
      <c r="BB622">
        <v>687</v>
      </c>
      <c r="BC622">
        <v>92564</v>
      </c>
      <c r="BD622">
        <v>2068386</v>
      </c>
      <c r="BE622">
        <v>22.26</v>
      </c>
    </row>
    <row r="623" spans="37:57" x14ac:dyDescent="0.3">
      <c r="AK623">
        <v>2005</v>
      </c>
      <c r="AL623">
        <v>64</v>
      </c>
      <c r="AM623">
        <v>1.116E-2</v>
      </c>
      <c r="AN623">
        <v>1.11E-2</v>
      </c>
      <c r="AO623">
        <v>0.5</v>
      </c>
      <c r="AP623">
        <v>88232</v>
      </c>
      <c r="AQ623">
        <v>979</v>
      </c>
      <c r="AR623">
        <v>87742</v>
      </c>
      <c r="AS623">
        <v>1602388</v>
      </c>
      <c r="AT623">
        <v>18.16</v>
      </c>
      <c r="AV623">
        <v>2005</v>
      </c>
      <c r="AW623">
        <v>64</v>
      </c>
      <c r="AX623">
        <v>7.1399999999999996E-3</v>
      </c>
      <c r="AY623">
        <v>7.11E-3</v>
      </c>
      <c r="AZ623">
        <v>0.5</v>
      </c>
      <c r="BA623">
        <v>92220</v>
      </c>
      <c r="BB623">
        <v>656</v>
      </c>
      <c r="BC623">
        <v>91893</v>
      </c>
      <c r="BD623">
        <v>1975822</v>
      </c>
      <c r="BE623">
        <v>21.43</v>
      </c>
    </row>
    <row r="624" spans="37:57" x14ac:dyDescent="0.3">
      <c r="AK624">
        <v>2005</v>
      </c>
      <c r="AL624">
        <v>65</v>
      </c>
      <c r="AM624">
        <v>1.3849999999999999E-2</v>
      </c>
      <c r="AN624">
        <v>1.376E-2</v>
      </c>
      <c r="AO624">
        <v>0.5</v>
      </c>
      <c r="AP624">
        <v>87253</v>
      </c>
      <c r="AQ624">
        <v>1200</v>
      </c>
      <c r="AR624">
        <v>86653</v>
      </c>
      <c r="AS624">
        <v>1514646</v>
      </c>
      <c r="AT624">
        <v>17.36</v>
      </c>
      <c r="AV624">
        <v>2005</v>
      </c>
      <c r="AW624">
        <v>65</v>
      </c>
      <c r="AX624">
        <v>8.8599999999999998E-3</v>
      </c>
      <c r="AY624">
        <v>8.8299999999999993E-3</v>
      </c>
      <c r="AZ624">
        <v>0.5</v>
      </c>
      <c r="BA624">
        <v>91565</v>
      </c>
      <c r="BB624">
        <v>808</v>
      </c>
      <c r="BC624">
        <v>91161</v>
      </c>
      <c r="BD624">
        <v>1883930</v>
      </c>
      <c r="BE624">
        <v>20.57</v>
      </c>
    </row>
    <row r="625" spans="37:57" x14ac:dyDescent="0.3">
      <c r="AK625">
        <v>2005</v>
      </c>
      <c r="AL625">
        <v>66</v>
      </c>
      <c r="AM625">
        <v>1.6250000000000001E-2</v>
      </c>
      <c r="AN625">
        <v>1.6119999999999999E-2</v>
      </c>
      <c r="AO625">
        <v>0.5</v>
      </c>
      <c r="AP625">
        <v>86053</v>
      </c>
      <c r="AQ625">
        <v>1387</v>
      </c>
      <c r="AR625">
        <v>85359</v>
      </c>
      <c r="AS625">
        <v>1427993</v>
      </c>
      <c r="AT625">
        <v>16.59</v>
      </c>
      <c r="AV625">
        <v>2005</v>
      </c>
      <c r="AW625">
        <v>66</v>
      </c>
      <c r="AX625">
        <v>9.3699999999999999E-3</v>
      </c>
      <c r="AY625">
        <v>9.3200000000000002E-3</v>
      </c>
      <c r="AZ625">
        <v>0.5</v>
      </c>
      <c r="BA625">
        <v>90757</v>
      </c>
      <c r="BB625">
        <v>846</v>
      </c>
      <c r="BC625">
        <v>90334</v>
      </c>
      <c r="BD625">
        <v>1792769</v>
      </c>
      <c r="BE625">
        <v>19.75</v>
      </c>
    </row>
    <row r="626" spans="37:57" x14ac:dyDescent="0.3">
      <c r="AK626">
        <v>2005</v>
      </c>
      <c r="AL626">
        <v>67</v>
      </c>
      <c r="AM626">
        <v>1.5730000000000001E-2</v>
      </c>
      <c r="AN626">
        <v>1.5610000000000001E-2</v>
      </c>
      <c r="AO626">
        <v>0.5</v>
      </c>
      <c r="AP626">
        <v>84665</v>
      </c>
      <c r="AQ626">
        <v>1321</v>
      </c>
      <c r="AR626">
        <v>84004</v>
      </c>
      <c r="AS626">
        <v>1342634</v>
      </c>
      <c r="AT626">
        <v>15.86</v>
      </c>
      <c r="AV626">
        <v>2005</v>
      </c>
      <c r="AW626">
        <v>67</v>
      </c>
      <c r="AX626">
        <v>9.7599999999999996E-3</v>
      </c>
      <c r="AY626">
        <v>9.7199999999999995E-3</v>
      </c>
      <c r="AZ626">
        <v>0.5</v>
      </c>
      <c r="BA626">
        <v>89910</v>
      </c>
      <c r="BB626">
        <v>874</v>
      </c>
      <c r="BC626">
        <v>89474</v>
      </c>
      <c r="BD626">
        <v>1702435</v>
      </c>
      <c r="BE626">
        <v>18.93</v>
      </c>
    </row>
    <row r="627" spans="37:57" x14ac:dyDescent="0.3">
      <c r="AK627">
        <v>2005</v>
      </c>
      <c r="AL627">
        <v>68</v>
      </c>
      <c r="AM627">
        <v>1.84E-2</v>
      </c>
      <c r="AN627">
        <v>1.823E-2</v>
      </c>
      <c r="AO627">
        <v>0.5</v>
      </c>
      <c r="AP627">
        <v>83344</v>
      </c>
      <c r="AQ627">
        <v>1520</v>
      </c>
      <c r="AR627">
        <v>82584</v>
      </c>
      <c r="AS627">
        <v>1258630</v>
      </c>
      <c r="AT627">
        <v>15.1</v>
      </c>
      <c r="AV627">
        <v>2005</v>
      </c>
      <c r="AW627">
        <v>68</v>
      </c>
      <c r="AX627">
        <v>1.0670000000000001E-2</v>
      </c>
      <c r="AY627">
        <v>1.061E-2</v>
      </c>
      <c r="AZ627">
        <v>0.5</v>
      </c>
      <c r="BA627">
        <v>89037</v>
      </c>
      <c r="BB627">
        <v>945</v>
      </c>
      <c r="BC627">
        <v>88564</v>
      </c>
      <c r="BD627">
        <v>1612962</v>
      </c>
      <c r="BE627">
        <v>18.12</v>
      </c>
    </row>
    <row r="628" spans="37:57" x14ac:dyDescent="0.3">
      <c r="AK628">
        <v>2005</v>
      </c>
      <c r="AL628">
        <v>69</v>
      </c>
      <c r="AM628">
        <v>1.9900000000000001E-2</v>
      </c>
      <c r="AN628">
        <v>1.9709999999999998E-2</v>
      </c>
      <c r="AO628">
        <v>0.5</v>
      </c>
      <c r="AP628">
        <v>81824</v>
      </c>
      <c r="AQ628">
        <v>1613</v>
      </c>
      <c r="AR628">
        <v>81018</v>
      </c>
      <c r="AS628">
        <v>1176046</v>
      </c>
      <c r="AT628">
        <v>14.37</v>
      </c>
      <c r="AV628">
        <v>2005</v>
      </c>
      <c r="AW628">
        <v>69</v>
      </c>
      <c r="AX628">
        <v>1.2109999999999999E-2</v>
      </c>
      <c r="AY628">
        <v>1.204E-2</v>
      </c>
      <c r="AZ628">
        <v>0.5</v>
      </c>
      <c r="BA628">
        <v>88092</v>
      </c>
      <c r="BB628">
        <v>1061</v>
      </c>
      <c r="BC628">
        <v>87562</v>
      </c>
      <c r="BD628">
        <v>1524397</v>
      </c>
      <c r="BE628">
        <v>17.3</v>
      </c>
    </row>
    <row r="629" spans="37:57" x14ac:dyDescent="0.3">
      <c r="AK629">
        <v>2005</v>
      </c>
      <c r="AL629">
        <v>70</v>
      </c>
      <c r="AM629">
        <v>2.2270000000000002E-2</v>
      </c>
      <c r="AN629">
        <v>2.2030000000000001E-2</v>
      </c>
      <c r="AO629">
        <v>0.5</v>
      </c>
      <c r="AP629">
        <v>80212</v>
      </c>
      <c r="AQ629">
        <v>1767</v>
      </c>
      <c r="AR629">
        <v>79328</v>
      </c>
      <c r="AS629">
        <v>1095028</v>
      </c>
      <c r="AT629">
        <v>13.65</v>
      </c>
      <c r="AV629">
        <v>2005</v>
      </c>
      <c r="AW629">
        <v>70</v>
      </c>
      <c r="AX629">
        <v>1.355E-2</v>
      </c>
      <c r="AY629">
        <v>1.346E-2</v>
      </c>
      <c r="AZ629">
        <v>0.5</v>
      </c>
      <c r="BA629">
        <v>87031</v>
      </c>
      <c r="BB629">
        <v>1172</v>
      </c>
      <c r="BC629">
        <v>86445</v>
      </c>
      <c r="BD629">
        <v>1436836</v>
      </c>
      <c r="BE629">
        <v>16.510000000000002</v>
      </c>
    </row>
    <row r="630" spans="37:57" x14ac:dyDescent="0.3">
      <c r="AK630">
        <v>2005</v>
      </c>
      <c r="AL630">
        <v>71</v>
      </c>
      <c r="AM630">
        <v>2.383E-2</v>
      </c>
      <c r="AN630">
        <v>2.3550000000000001E-2</v>
      </c>
      <c r="AO630">
        <v>0.5</v>
      </c>
      <c r="AP630">
        <v>78445</v>
      </c>
      <c r="AQ630">
        <v>1847</v>
      </c>
      <c r="AR630">
        <v>77521</v>
      </c>
      <c r="AS630">
        <v>1015700</v>
      </c>
      <c r="AT630">
        <v>12.95</v>
      </c>
      <c r="AV630">
        <v>2005</v>
      </c>
      <c r="AW630">
        <v>71</v>
      </c>
      <c r="AX630">
        <v>1.38E-2</v>
      </c>
      <c r="AY630">
        <v>1.37E-2</v>
      </c>
      <c r="AZ630">
        <v>0.5</v>
      </c>
      <c r="BA630">
        <v>85860</v>
      </c>
      <c r="BB630">
        <v>1176</v>
      </c>
      <c r="BC630">
        <v>85271</v>
      </c>
      <c r="BD630">
        <v>1350390</v>
      </c>
      <c r="BE630">
        <v>15.73</v>
      </c>
    </row>
    <row r="631" spans="37:57" x14ac:dyDescent="0.3">
      <c r="AK631">
        <v>2005</v>
      </c>
      <c r="AL631">
        <v>72</v>
      </c>
      <c r="AM631">
        <v>2.7089999999999999E-2</v>
      </c>
      <c r="AN631">
        <v>2.673E-2</v>
      </c>
      <c r="AO631">
        <v>0.5</v>
      </c>
      <c r="AP631">
        <v>76597</v>
      </c>
      <c r="AQ631">
        <v>2047</v>
      </c>
      <c r="AR631">
        <v>75574</v>
      </c>
      <c r="AS631">
        <v>938179</v>
      </c>
      <c r="AT631">
        <v>12.25</v>
      </c>
      <c r="AV631">
        <v>2005</v>
      </c>
      <c r="AW631">
        <v>72</v>
      </c>
      <c r="AX631">
        <v>1.6629999999999999E-2</v>
      </c>
      <c r="AY631">
        <v>1.6490000000000001E-2</v>
      </c>
      <c r="AZ631">
        <v>0.5</v>
      </c>
      <c r="BA631">
        <v>84683</v>
      </c>
      <c r="BB631">
        <v>1396</v>
      </c>
      <c r="BC631">
        <v>83985</v>
      </c>
      <c r="BD631">
        <v>1265119</v>
      </c>
      <c r="BE631">
        <v>14.94</v>
      </c>
    </row>
    <row r="632" spans="37:57" x14ac:dyDescent="0.3">
      <c r="AK632">
        <v>2005</v>
      </c>
      <c r="AL632">
        <v>73</v>
      </c>
      <c r="AM632">
        <v>3.1969999999999998E-2</v>
      </c>
      <c r="AN632">
        <v>3.1469999999999998E-2</v>
      </c>
      <c r="AO632">
        <v>0.5</v>
      </c>
      <c r="AP632">
        <v>74550</v>
      </c>
      <c r="AQ632">
        <v>2346</v>
      </c>
      <c r="AR632">
        <v>73377</v>
      </c>
      <c r="AS632">
        <v>862605</v>
      </c>
      <c r="AT632">
        <v>11.57</v>
      </c>
      <c r="AV632">
        <v>2005</v>
      </c>
      <c r="AW632">
        <v>73</v>
      </c>
      <c r="AX632">
        <v>1.7049999999999999E-2</v>
      </c>
      <c r="AY632">
        <v>1.6910000000000001E-2</v>
      </c>
      <c r="AZ632">
        <v>0.5</v>
      </c>
      <c r="BA632">
        <v>83287</v>
      </c>
      <c r="BB632">
        <v>1408</v>
      </c>
      <c r="BC632">
        <v>82583</v>
      </c>
      <c r="BD632">
        <v>1181134</v>
      </c>
      <c r="BE632">
        <v>14.18</v>
      </c>
    </row>
    <row r="633" spans="37:57" x14ac:dyDescent="0.3">
      <c r="AK633">
        <v>2005</v>
      </c>
      <c r="AL633">
        <v>74</v>
      </c>
      <c r="AM633">
        <v>3.542E-2</v>
      </c>
      <c r="AN633">
        <v>3.4799999999999998E-2</v>
      </c>
      <c r="AO633">
        <v>0.5</v>
      </c>
      <c r="AP633">
        <v>72204</v>
      </c>
      <c r="AQ633">
        <v>2513</v>
      </c>
      <c r="AR633">
        <v>70948</v>
      </c>
      <c r="AS633">
        <v>789228</v>
      </c>
      <c r="AT633">
        <v>10.93</v>
      </c>
      <c r="AV633">
        <v>2005</v>
      </c>
      <c r="AW633">
        <v>74</v>
      </c>
      <c r="AX633">
        <v>2.0400000000000001E-2</v>
      </c>
      <c r="AY633">
        <v>2.0199999999999999E-2</v>
      </c>
      <c r="AZ633">
        <v>0.5</v>
      </c>
      <c r="BA633">
        <v>81879</v>
      </c>
      <c r="BB633">
        <v>1654</v>
      </c>
      <c r="BC633">
        <v>81052</v>
      </c>
      <c r="BD633">
        <v>1098551</v>
      </c>
      <c r="BE633">
        <v>13.42</v>
      </c>
    </row>
    <row r="634" spans="37:57" x14ac:dyDescent="0.3">
      <c r="AK634">
        <v>2005</v>
      </c>
      <c r="AL634">
        <v>75</v>
      </c>
      <c r="AM634">
        <v>3.8620000000000002E-2</v>
      </c>
      <c r="AN634">
        <v>3.789E-2</v>
      </c>
      <c r="AO634">
        <v>0.5</v>
      </c>
      <c r="AP634">
        <v>69691</v>
      </c>
      <c r="AQ634">
        <v>2641</v>
      </c>
      <c r="AR634">
        <v>68371</v>
      </c>
      <c r="AS634">
        <v>718280</v>
      </c>
      <c r="AT634">
        <v>10.31</v>
      </c>
      <c r="AV634">
        <v>2005</v>
      </c>
      <c r="AW634">
        <v>75</v>
      </c>
      <c r="AX634">
        <v>2.1780000000000001E-2</v>
      </c>
      <c r="AY634">
        <v>2.155E-2</v>
      </c>
      <c r="AZ634">
        <v>0.5</v>
      </c>
      <c r="BA634">
        <v>80225</v>
      </c>
      <c r="BB634">
        <v>1729</v>
      </c>
      <c r="BC634">
        <v>79361</v>
      </c>
      <c r="BD634">
        <v>1017499</v>
      </c>
      <c r="BE634">
        <v>12.68</v>
      </c>
    </row>
    <row r="635" spans="37:57" x14ac:dyDescent="0.3">
      <c r="AK635">
        <v>2005</v>
      </c>
      <c r="AL635">
        <v>76</v>
      </c>
      <c r="AM635">
        <v>4.2880000000000001E-2</v>
      </c>
      <c r="AN635">
        <v>4.1980000000000003E-2</v>
      </c>
      <c r="AO635">
        <v>0.5</v>
      </c>
      <c r="AP635">
        <v>67051</v>
      </c>
      <c r="AQ635">
        <v>2815</v>
      </c>
      <c r="AR635">
        <v>65643</v>
      </c>
      <c r="AS635">
        <v>649909</v>
      </c>
      <c r="AT635">
        <v>9.69</v>
      </c>
      <c r="AV635">
        <v>2005</v>
      </c>
      <c r="AW635">
        <v>76</v>
      </c>
      <c r="AX635">
        <v>2.5569999999999999E-2</v>
      </c>
      <c r="AY635">
        <v>2.5250000000000002E-2</v>
      </c>
      <c r="AZ635">
        <v>0.5</v>
      </c>
      <c r="BA635">
        <v>78496</v>
      </c>
      <c r="BB635">
        <v>1982</v>
      </c>
      <c r="BC635">
        <v>77505</v>
      </c>
      <c r="BD635">
        <v>938139</v>
      </c>
      <c r="BE635">
        <v>11.95</v>
      </c>
    </row>
    <row r="636" spans="37:57" x14ac:dyDescent="0.3">
      <c r="AK636">
        <v>2005</v>
      </c>
      <c r="AL636">
        <v>77</v>
      </c>
      <c r="AM636">
        <v>4.7120000000000002E-2</v>
      </c>
      <c r="AN636">
        <v>4.6030000000000001E-2</v>
      </c>
      <c r="AO636">
        <v>0.5</v>
      </c>
      <c r="AP636">
        <v>64236</v>
      </c>
      <c r="AQ636">
        <v>2957</v>
      </c>
      <c r="AR636">
        <v>62757</v>
      </c>
      <c r="AS636">
        <v>584266</v>
      </c>
      <c r="AT636">
        <v>9.1</v>
      </c>
      <c r="AV636">
        <v>2005</v>
      </c>
      <c r="AW636">
        <v>77</v>
      </c>
      <c r="AX636">
        <v>2.879E-2</v>
      </c>
      <c r="AY636">
        <v>2.8379999999999999E-2</v>
      </c>
      <c r="AZ636">
        <v>0.5</v>
      </c>
      <c r="BA636">
        <v>76514</v>
      </c>
      <c r="BB636">
        <v>2172</v>
      </c>
      <c r="BC636">
        <v>75428</v>
      </c>
      <c r="BD636">
        <v>860634</v>
      </c>
      <c r="BE636">
        <v>11.25</v>
      </c>
    </row>
    <row r="637" spans="37:57" x14ac:dyDescent="0.3">
      <c r="AK637">
        <v>2005</v>
      </c>
      <c r="AL637">
        <v>78</v>
      </c>
      <c r="AM637">
        <v>5.296E-2</v>
      </c>
      <c r="AN637">
        <v>5.1589999999999997E-2</v>
      </c>
      <c r="AO637">
        <v>0.5</v>
      </c>
      <c r="AP637">
        <v>61279</v>
      </c>
      <c r="AQ637">
        <v>3161</v>
      </c>
      <c r="AR637">
        <v>59698</v>
      </c>
      <c r="AS637">
        <v>521509</v>
      </c>
      <c r="AT637">
        <v>8.51</v>
      </c>
      <c r="AV637">
        <v>2005</v>
      </c>
      <c r="AW637">
        <v>78</v>
      </c>
      <c r="AX637">
        <v>3.322E-2</v>
      </c>
      <c r="AY637">
        <v>3.2680000000000001E-2</v>
      </c>
      <c r="AZ637">
        <v>0.5</v>
      </c>
      <c r="BA637">
        <v>74342</v>
      </c>
      <c r="BB637">
        <v>2429</v>
      </c>
      <c r="BC637">
        <v>73128</v>
      </c>
      <c r="BD637">
        <v>785206</v>
      </c>
      <c r="BE637">
        <v>10.56</v>
      </c>
    </row>
    <row r="638" spans="37:57" x14ac:dyDescent="0.3">
      <c r="AK638">
        <v>2005</v>
      </c>
      <c r="AL638">
        <v>79</v>
      </c>
      <c r="AM638">
        <v>6.2570000000000001E-2</v>
      </c>
      <c r="AN638">
        <v>6.0670000000000002E-2</v>
      </c>
      <c r="AO638">
        <v>0.5</v>
      </c>
      <c r="AP638">
        <v>58118</v>
      </c>
      <c r="AQ638">
        <v>3526</v>
      </c>
      <c r="AR638">
        <v>56355</v>
      </c>
      <c r="AS638">
        <v>461811</v>
      </c>
      <c r="AT638">
        <v>7.95</v>
      </c>
      <c r="AV638">
        <v>2005</v>
      </c>
      <c r="AW638">
        <v>79</v>
      </c>
      <c r="AX638">
        <v>3.6040000000000003E-2</v>
      </c>
      <c r="AY638">
        <v>3.5400000000000001E-2</v>
      </c>
      <c r="AZ638">
        <v>0.5</v>
      </c>
      <c r="BA638">
        <v>71913</v>
      </c>
      <c r="BB638">
        <v>2546</v>
      </c>
      <c r="BC638">
        <v>70640</v>
      </c>
      <c r="BD638">
        <v>712078</v>
      </c>
      <c r="BE638">
        <v>9.9</v>
      </c>
    </row>
    <row r="639" spans="37:57" x14ac:dyDescent="0.3">
      <c r="AK639">
        <v>2005</v>
      </c>
      <c r="AL639">
        <v>80</v>
      </c>
      <c r="AM639">
        <v>6.9099999999999995E-2</v>
      </c>
      <c r="AN639">
        <v>6.6790000000000002E-2</v>
      </c>
      <c r="AO639">
        <v>0.5</v>
      </c>
      <c r="AP639">
        <v>54592</v>
      </c>
      <c r="AQ639">
        <v>3646</v>
      </c>
      <c r="AR639">
        <v>52768</v>
      </c>
      <c r="AS639">
        <v>405456</v>
      </c>
      <c r="AT639">
        <v>7.43</v>
      </c>
      <c r="AV639">
        <v>2005</v>
      </c>
      <c r="AW639">
        <v>80</v>
      </c>
      <c r="AX639">
        <v>4.2360000000000002E-2</v>
      </c>
      <c r="AY639">
        <v>4.1480000000000003E-2</v>
      </c>
      <c r="AZ639">
        <v>0.5</v>
      </c>
      <c r="BA639">
        <v>69368</v>
      </c>
      <c r="BB639">
        <v>2877</v>
      </c>
      <c r="BC639">
        <v>67929</v>
      </c>
      <c r="BD639">
        <v>641437</v>
      </c>
      <c r="BE639">
        <v>9.25</v>
      </c>
    </row>
    <row r="640" spans="37:57" x14ac:dyDescent="0.3">
      <c r="AK640">
        <v>2005</v>
      </c>
      <c r="AL640">
        <v>81</v>
      </c>
      <c r="AM640">
        <v>7.7660000000000007E-2</v>
      </c>
      <c r="AN640">
        <v>7.4749999999999997E-2</v>
      </c>
      <c r="AO640">
        <v>0.5</v>
      </c>
      <c r="AP640">
        <v>50945</v>
      </c>
      <c r="AQ640">
        <v>3808</v>
      </c>
      <c r="AR640">
        <v>49041</v>
      </c>
      <c r="AS640">
        <v>352688</v>
      </c>
      <c r="AT640">
        <v>6.92</v>
      </c>
      <c r="AV640">
        <v>2005</v>
      </c>
      <c r="AW640">
        <v>81</v>
      </c>
      <c r="AX640">
        <v>4.8349999999999997E-2</v>
      </c>
      <c r="AY640">
        <v>4.7210000000000002E-2</v>
      </c>
      <c r="AZ640">
        <v>0.5</v>
      </c>
      <c r="BA640">
        <v>66490</v>
      </c>
      <c r="BB640">
        <v>3139</v>
      </c>
      <c r="BC640">
        <v>64921</v>
      </c>
      <c r="BD640">
        <v>573508</v>
      </c>
      <c r="BE640">
        <v>8.6300000000000008</v>
      </c>
    </row>
    <row r="641" spans="37:57" x14ac:dyDescent="0.3">
      <c r="AK641">
        <v>2005</v>
      </c>
      <c r="AL641">
        <v>82</v>
      </c>
      <c r="AM641">
        <v>8.5739999999999997E-2</v>
      </c>
      <c r="AN641">
        <v>8.2210000000000005E-2</v>
      </c>
      <c r="AO641">
        <v>0.5</v>
      </c>
      <c r="AP641">
        <v>47137</v>
      </c>
      <c r="AQ641">
        <v>3875</v>
      </c>
      <c r="AR641">
        <v>45199</v>
      </c>
      <c r="AS641">
        <v>303647</v>
      </c>
      <c r="AT641">
        <v>6.44</v>
      </c>
      <c r="AV641">
        <v>2005</v>
      </c>
      <c r="AW641">
        <v>82</v>
      </c>
      <c r="AX641">
        <v>5.3800000000000001E-2</v>
      </c>
      <c r="AY641">
        <v>5.2389999999999999E-2</v>
      </c>
      <c r="AZ641">
        <v>0.5</v>
      </c>
      <c r="BA641">
        <v>63351</v>
      </c>
      <c r="BB641">
        <v>3319</v>
      </c>
      <c r="BC641">
        <v>61692</v>
      </c>
      <c r="BD641">
        <v>508588</v>
      </c>
      <c r="BE641">
        <v>8.0299999999999994</v>
      </c>
    </row>
    <row r="642" spans="37:57" x14ac:dyDescent="0.3">
      <c r="AK642">
        <v>2005</v>
      </c>
      <c r="AL642">
        <v>83</v>
      </c>
      <c r="AM642">
        <v>9.8900000000000002E-2</v>
      </c>
      <c r="AN642">
        <v>9.4240000000000004E-2</v>
      </c>
      <c r="AO642">
        <v>0.5</v>
      </c>
      <c r="AP642">
        <v>43262</v>
      </c>
      <c r="AQ642">
        <v>4077</v>
      </c>
      <c r="AR642">
        <v>41223</v>
      </c>
      <c r="AS642">
        <v>258448</v>
      </c>
      <c r="AT642">
        <v>5.97</v>
      </c>
      <c r="AV642">
        <v>2005</v>
      </c>
      <c r="AW642">
        <v>83</v>
      </c>
      <c r="AX642">
        <v>6.6000000000000003E-2</v>
      </c>
      <c r="AY642">
        <v>6.3890000000000002E-2</v>
      </c>
      <c r="AZ642">
        <v>0.5</v>
      </c>
      <c r="BA642">
        <v>60033</v>
      </c>
      <c r="BB642">
        <v>3836</v>
      </c>
      <c r="BC642">
        <v>58115</v>
      </c>
      <c r="BD642">
        <v>446896</v>
      </c>
      <c r="BE642">
        <v>7.44</v>
      </c>
    </row>
    <row r="643" spans="37:57" x14ac:dyDescent="0.3">
      <c r="AK643">
        <v>2005</v>
      </c>
      <c r="AL643">
        <v>84</v>
      </c>
      <c r="AM643">
        <v>0.10976</v>
      </c>
      <c r="AN643">
        <v>0.10405</v>
      </c>
      <c r="AO643">
        <v>0.5</v>
      </c>
      <c r="AP643">
        <v>39185</v>
      </c>
      <c r="AQ643">
        <v>4077</v>
      </c>
      <c r="AR643">
        <v>37146</v>
      </c>
      <c r="AS643">
        <v>217225</v>
      </c>
      <c r="AT643">
        <v>5.54</v>
      </c>
      <c r="AV643">
        <v>2005</v>
      </c>
      <c r="AW643">
        <v>84</v>
      </c>
      <c r="AX643">
        <v>7.1529999999999996E-2</v>
      </c>
      <c r="AY643">
        <v>6.9059999999999996E-2</v>
      </c>
      <c r="AZ643">
        <v>0.5</v>
      </c>
      <c r="BA643">
        <v>56197</v>
      </c>
      <c r="BB643">
        <v>3881</v>
      </c>
      <c r="BC643">
        <v>54256</v>
      </c>
      <c r="BD643">
        <v>388781</v>
      </c>
      <c r="BE643">
        <v>6.92</v>
      </c>
    </row>
    <row r="644" spans="37:57" x14ac:dyDescent="0.3">
      <c r="AK644">
        <v>2005</v>
      </c>
      <c r="AL644">
        <v>85</v>
      </c>
      <c r="AM644">
        <v>0.13064999999999999</v>
      </c>
      <c r="AN644">
        <v>0.12264</v>
      </c>
      <c r="AO644">
        <v>0.5</v>
      </c>
      <c r="AP644">
        <v>35107</v>
      </c>
      <c r="AQ644">
        <v>4305</v>
      </c>
      <c r="AR644">
        <v>32955</v>
      </c>
      <c r="AS644">
        <v>180079</v>
      </c>
      <c r="AT644">
        <v>5.13</v>
      </c>
      <c r="AV644">
        <v>2005</v>
      </c>
      <c r="AW644">
        <v>85</v>
      </c>
      <c r="AX644">
        <v>8.3140000000000006E-2</v>
      </c>
      <c r="AY644">
        <v>7.9829999999999998E-2</v>
      </c>
      <c r="AZ644">
        <v>0.5</v>
      </c>
      <c r="BA644">
        <v>52316</v>
      </c>
      <c r="BB644">
        <v>4176</v>
      </c>
      <c r="BC644">
        <v>50228</v>
      </c>
      <c r="BD644">
        <v>334524</v>
      </c>
      <c r="BE644">
        <v>6.39</v>
      </c>
    </row>
    <row r="645" spans="37:57" x14ac:dyDescent="0.3">
      <c r="AK645">
        <v>2005</v>
      </c>
      <c r="AL645">
        <v>86</v>
      </c>
      <c r="AM645">
        <v>0.13575000000000001</v>
      </c>
      <c r="AN645">
        <v>0.12712000000000001</v>
      </c>
      <c r="AO645">
        <v>0.5</v>
      </c>
      <c r="AP645">
        <v>30802</v>
      </c>
      <c r="AQ645">
        <v>3916</v>
      </c>
      <c r="AR645">
        <v>28844</v>
      </c>
      <c r="AS645">
        <v>147124</v>
      </c>
      <c r="AT645">
        <v>4.78</v>
      </c>
      <c r="AV645">
        <v>2005</v>
      </c>
      <c r="AW645">
        <v>86</v>
      </c>
      <c r="AX645">
        <v>9.5200000000000007E-2</v>
      </c>
      <c r="AY645">
        <v>9.0870000000000006E-2</v>
      </c>
      <c r="AZ645">
        <v>0.5</v>
      </c>
      <c r="BA645">
        <v>48140</v>
      </c>
      <c r="BB645">
        <v>4375</v>
      </c>
      <c r="BC645">
        <v>45952</v>
      </c>
      <c r="BD645">
        <v>284296</v>
      </c>
      <c r="BE645">
        <v>5.91</v>
      </c>
    </row>
    <row r="646" spans="37:57" x14ac:dyDescent="0.3">
      <c r="AK646">
        <v>2005</v>
      </c>
      <c r="AL646">
        <v>87</v>
      </c>
      <c r="AM646">
        <v>0.15945000000000001</v>
      </c>
      <c r="AN646">
        <v>0.14768000000000001</v>
      </c>
      <c r="AO646">
        <v>0.5</v>
      </c>
      <c r="AP646">
        <v>26886</v>
      </c>
      <c r="AQ646">
        <v>3971</v>
      </c>
      <c r="AR646">
        <v>24901</v>
      </c>
      <c r="AS646">
        <v>118280</v>
      </c>
      <c r="AT646">
        <v>4.4000000000000004</v>
      </c>
      <c r="AV646">
        <v>2005</v>
      </c>
      <c r="AW646">
        <v>87</v>
      </c>
      <c r="AX646">
        <v>0.11032</v>
      </c>
      <c r="AY646">
        <v>0.10456</v>
      </c>
      <c r="AZ646">
        <v>0.5</v>
      </c>
      <c r="BA646">
        <v>43765</v>
      </c>
      <c r="BB646">
        <v>4576</v>
      </c>
      <c r="BC646">
        <v>41477</v>
      </c>
      <c r="BD646">
        <v>238344</v>
      </c>
      <c r="BE646">
        <v>5.45</v>
      </c>
    </row>
    <row r="647" spans="37:57" x14ac:dyDescent="0.3">
      <c r="AK647">
        <v>2005</v>
      </c>
      <c r="AL647">
        <v>88</v>
      </c>
      <c r="AM647">
        <v>0.17698</v>
      </c>
      <c r="AN647">
        <v>0.16259000000000001</v>
      </c>
      <c r="AO647">
        <v>0.5</v>
      </c>
      <c r="AP647">
        <v>22916</v>
      </c>
      <c r="AQ647">
        <v>3726</v>
      </c>
      <c r="AR647">
        <v>21053</v>
      </c>
      <c r="AS647">
        <v>93379</v>
      </c>
      <c r="AT647">
        <v>4.07</v>
      </c>
      <c r="AV647">
        <v>2005</v>
      </c>
      <c r="AW647">
        <v>88</v>
      </c>
      <c r="AX647">
        <v>0.12442</v>
      </c>
      <c r="AY647">
        <v>0.11713</v>
      </c>
      <c r="AZ647">
        <v>0.5</v>
      </c>
      <c r="BA647">
        <v>39189</v>
      </c>
      <c r="BB647">
        <v>4590</v>
      </c>
      <c r="BC647">
        <v>36894</v>
      </c>
      <c r="BD647">
        <v>196867</v>
      </c>
      <c r="BE647">
        <v>5.0199999999999996</v>
      </c>
    </row>
    <row r="648" spans="37:57" x14ac:dyDescent="0.3">
      <c r="AK648">
        <v>2005</v>
      </c>
      <c r="AL648">
        <v>89</v>
      </c>
      <c r="AM648">
        <v>0.19524</v>
      </c>
      <c r="AN648">
        <v>0.17788000000000001</v>
      </c>
      <c r="AO648">
        <v>0.5</v>
      </c>
      <c r="AP648">
        <v>19190</v>
      </c>
      <c r="AQ648">
        <v>3413</v>
      </c>
      <c r="AR648">
        <v>17483</v>
      </c>
      <c r="AS648">
        <v>72326</v>
      </c>
      <c r="AT648">
        <v>3.77</v>
      </c>
      <c r="AV648">
        <v>2005</v>
      </c>
      <c r="AW648">
        <v>89</v>
      </c>
      <c r="AX648">
        <v>0.14359</v>
      </c>
      <c r="AY648">
        <v>0.13397000000000001</v>
      </c>
      <c r="AZ648">
        <v>0.5</v>
      </c>
      <c r="BA648">
        <v>34599</v>
      </c>
      <c r="BB648">
        <v>4635</v>
      </c>
      <c r="BC648">
        <v>32281</v>
      </c>
      <c r="BD648">
        <v>159973</v>
      </c>
      <c r="BE648">
        <v>4.62</v>
      </c>
    </row>
    <row r="649" spans="37:57" x14ac:dyDescent="0.3">
      <c r="AK649">
        <v>2005</v>
      </c>
      <c r="AL649">
        <v>90</v>
      </c>
      <c r="AM649">
        <v>0.22625999999999999</v>
      </c>
      <c r="AN649">
        <v>0.20326</v>
      </c>
      <c r="AO649">
        <v>0.5</v>
      </c>
      <c r="AP649">
        <v>15776</v>
      </c>
      <c r="AQ649">
        <v>3207</v>
      </c>
      <c r="AR649">
        <v>14173</v>
      </c>
      <c r="AS649">
        <v>54843</v>
      </c>
      <c r="AT649">
        <v>3.48</v>
      </c>
      <c r="AV649">
        <v>2005</v>
      </c>
      <c r="AW649">
        <v>90</v>
      </c>
      <c r="AX649">
        <v>0.16425999999999999</v>
      </c>
      <c r="AY649">
        <v>0.15179000000000001</v>
      </c>
      <c r="AZ649">
        <v>0.5</v>
      </c>
      <c r="BA649">
        <v>29964</v>
      </c>
      <c r="BB649">
        <v>4548</v>
      </c>
      <c r="BC649">
        <v>27689</v>
      </c>
      <c r="BD649">
        <v>127692</v>
      </c>
      <c r="BE649">
        <v>4.26</v>
      </c>
    </row>
    <row r="650" spans="37:57" x14ac:dyDescent="0.3">
      <c r="AK650">
        <v>2005</v>
      </c>
      <c r="AL650">
        <v>91</v>
      </c>
      <c r="AM650">
        <v>0.22797999999999999</v>
      </c>
      <c r="AN650">
        <v>0.20465</v>
      </c>
      <c r="AO650">
        <v>0.5</v>
      </c>
      <c r="AP650">
        <v>12570</v>
      </c>
      <c r="AQ650">
        <v>2572</v>
      </c>
      <c r="AR650">
        <v>11283</v>
      </c>
      <c r="AS650">
        <v>40670</v>
      </c>
      <c r="AT650">
        <v>3.24</v>
      </c>
      <c r="AV650">
        <v>2005</v>
      </c>
      <c r="AW650">
        <v>91</v>
      </c>
      <c r="AX650">
        <v>0.18665000000000001</v>
      </c>
      <c r="AY650">
        <v>0.17072000000000001</v>
      </c>
      <c r="AZ650">
        <v>0.5</v>
      </c>
      <c r="BA650">
        <v>25415</v>
      </c>
      <c r="BB650">
        <v>4339</v>
      </c>
      <c r="BC650">
        <v>23246</v>
      </c>
      <c r="BD650">
        <v>100002</v>
      </c>
      <c r="BE650">
        <v>3.93</v>
      </c>
    </row>
    <row r="651" spans="37:57" x14ac:dyDescent="0.3">
      <c r="AK651">
        <v>2005</v>
      </c>
      <c r="AL651">
        <v>92</v>
      </c>
      <c r="AM651">
        <v>0.26874999999999999</v>
      </c>
      <c r="AN651">
        <v>0.23691000000000001</v>
      </c>
      <c r="AO651">
        <v>0.5</v>
      </c>
      <c r="AP651">
        <v>9997</v>
      </c>
      <c r="AQ651">
        <v>2368</v>
      </c>
      <c r="AR651">
        <v>8813</v>
      </c>
      <c r="AS651">
        <v>29386</v>
      </c>
      <c r="AT651">
        <v>2.94</v>
      </c>
      <c r="AV651">
        <v>2005</v>
      </c>
      <c r="AW651">
        <v>92</v>
      </c>
      <c r="AX651">
        <v>0.20807999999999999</v>
      </c>
      <c r="AY651">
        <v>0.18847</v>
      </c>
      <c r="AZ651">
        <v>0.5</v>
      </c>
      <c r="BA651">
        <v>21076</v>
      </c>
      <c r="BB651">
        <v>3972</v>
      </c>
      <c r="BC651">
        <v>19090</v>
      </c>
      <c r="BD651">
        <v>76756</v>
      </c>
      <c r="BE651">
        <v>3.64</v>
      </c>
    </row>
    <row r="652" spans="37:57" x14ac:dyDescent="0.3">
      <c r="AK652">
        <v>2005</v>
      </c>
      <c r="AL652">
        <v>93</v>
      </c>
      <c r="AM652">
        <v>0.32594000000000001</v>
      </c>
      <c r="AN652">
        <v>0.28027000000000002</v>
      </c>
      <c r="AO652">
        <v>0.5</v>
      </c>
      <c r="AP652">
        <v>7629</v>
      </c>
      <c r="AQ652">
        <v>2138</v>
      </c>
      <c r="AR652">
        <v>6560</v>
      </c>
      <c r="AS652">
        <v>20573</v>
      </c>
      <c r="AT652">
        <v>2.7</v>
      </c>
      <c r="AV652">
        <v>2005</v>
      </c>
      <c r="AW652">
        <v>93</v>
      </c>
      <c r="AX652">
        <v>0.22495999999999999</v>
      </c>
      <c r="AY652">
        <v>0.20222000000000001</v>
      </c>
      <c r="AZ652">
        <v>0.5</v>
      </c>
      <c r="BA652">
        <v>17104</v>
      </c>
      <c r="BB652">
        <v>3459</v>
      </c>
      <c r="BC652">
        <v>15375</v>
      </c>
      <c r="BD652">
        <v>57666</v>
      </c>
      <c r="BE652">
        <v>3.37</v>
      </c>
    </row>
    <row r="653" spans="37:57" x14ac:dyDescent="0.3">
      <c r="AK653">
        <v>2005</v>
      </c>
      <c r="AL653">
        <v>94</v>
      </c>
      <c r="AM653">
        <v>0.35276000000000002</v>
      </c>
      <c r="AN653">
        <v>0.29987000000000003</v>
      </c>
      <c r="AO653">
        <v>0.5</v>
      </c>
      <c r="AP653">
        <v>5491</v>
      </c>
      <c r="AQ653">
        <v>1646</v>
      </c>
      <c r="AR653">
        <v>4667</v>
      </c>
      <c r="AS653">
        <v>14013</v>
      </c>
      <c r="AT653">
        <v>2.5499999999999998</v>
      </c>
      <c r="AV653">
        <v>2005</v>
      </c>
      <c r="AW653">
        <v>94</v>
      </c>
      <c r="AX653">
        <v>0.25688</v>
      </c>
      <c r="AY653">
        <v>0.22764000000000001</v>
      </c>
      <c r="AZ653">
        <v>0.5</v>
      </c>
      <c r="BA653">
        <v>13645</v>
      </c>
      <c r="BB653">
        <v>3106</v>
      </c>
      <c r="BC653">
        <v>12092</v>
      </c>
      <c r="BD653">
        <v>42291</v>
      </c>
      <c r="BE653">
        <v>3.1</v>
      </c>
    </row>
    <row r="654" spans="37:57" x14ac:dyDescent="0.3">
      <c r="AK654">
        <v>2005</v>
      </c>
      <c r="AL654">
        <v>95</v>
      </c>
      <c r="AM654">
        <v>0.35768</v>
      </c>
      <c r="AN654">
        <v>0.30342000000000002</v>
      </c>
      <c r="AO654">
        <v>0.5</v>
      </c>
      <c r="AP654">
        <v>3844</v>
      </c>
      <c r="AQ654">
        <v>1166</v>
      </c>
      <c r="AR654">
        <v>3261</v>
      </c>
      <c r="AS654">
        <v>9346</v>
      </c>
      <c r="AT654">
        <v>2.4300000000000002</v>
      </c>
      <c r="AV654">
        <v>2005</v>
      </c>
      <c r="AW654">
        <v>95</v>
      </c>
      <c r="AX654">
        <v>0.28504000000000002</v>
      </c>
      <c r="AY654">
        <v>0.24948000000000001</v>
      </c>
      <c r="AZ654">
        <v>0.5</v>
      </c>
      <c r="BA654">
        <v>10539</v>
      </c>
      <c r="BB654">
        <v>2629</v>
      </c>
      <c r="BC654">
        <v>9224</v>
      </c>
      <c r="BD654">
        <v>30199</v>
      </c>
      <c r="BE654">
        <v>2.87</v>
      </c>
    </row>
    <row r="655" spans="37:57" x14ac:dyDescent="0.3">
      <c r="AK655">
        <v>2005</v>
      </c>
      <c r="AL655">
        <v>96</v>
      </c>
      <c r="AM655">
        <v>0.38935999999999998</v>
      </c>
      <c r="AN655">
        <v>0.32590999999999998</v>
      </c>
      <c r="AO655">
        <v>0.5</v>
      </c>
      <c r="AP655">
        <v>2678</v>
      </c>
      <c r="AQ655">
        <v>873</v>
      </c>
      <c r="AR655">
        <v>2241</v>
      </c>
      <c r="AS655">
        <v>6085</v>
      </c>
      <c r="AT655">
        <v>2.27</v>
      </c>
      <c r="AV655">
        <v>2005</v>
      </c>
      <c r="AW655">
        <v>96</v>
      </c>
      <c r="AX655">
        <v>0.31594</v>
      </c>
      <c r="AY655">
        <v>0.27284000000000003</v>
      </c>
      <c r="AZ655">
        <v>0.5</v>
      </c>
      <c r="BA655">
        <v>7910</v>
      </c>
      <c r="BB655">
        <v>2158</v>
      </c>
      <c r="BC655">
        <v>6831</v>
      </c>
      <c r="BD655">
        <v>20975</v>
      </c>
      <c r="BE655">
        <v>2.65</v>
      </c>
    </row>
    <row r="656" spans="37:57" x14ac:dyDescent="0.3">
      <c r="AK656">
        <v>2005</v>
      </c>
      <c r="AL656">
        <v>97</v>
      </c>
      <c r="AM656">
        <v>0.42201</v>
      </c>
      <c r="AN656">
        <v>0.34848000000000001</v>
      </c>
      <c r="AO656">
        <v>0.5</v>
      </c>
      <c r="AP656">
        <v>1805</v>
      </c>
      <c r="AQ656">
        <v>629</v>
      </c>
      <c r="AR656">
        <v>1491</v>
      </c>
      <c r="AS656">
        <v>3844</v>
      </c>
      <c r="AT656">
        <v>2.13</v>
      </c>
      <c r="AV656">
        <v>2005</v>
      </c>
      <c r="AW656">
        <v>97</v>
      </c>
      <c r="AX656">
        <v>0.34855000000000003</v>
      </c>
      <c r="AY656">
        <v>0.29681999999999997</v>
      </c>
      <c r="AZ656">
        <v>0.5</v>
      </c>
      <c r="BA656">
        <v>5752</v>
      </c>
      <c r="BB656">
        <v>1707</v>
      </c>
      <c r="BC656">
        <v>4898</v>
      </c>
      <c r="BD656">
        <v>14144</v>
      </c>
      <c r="BE656">
        <v>2.46</v>
      </c>
    </row>
    <row r="657" spans="37:57" x14ac:dyDescent="0.3">
      <c r="AK657">
        <v>2005</v>
      </c>
      <c r="AL657">
        <v>98</v>
      </c>
      <c r="AM657">
        <v>0.45534999999999998</v>
      </c>
      <c r="AN657">
        <v>0.37090000000000001</v>
      </c>
      <c r="AO657">
        <v>0.5</v>
      </c>
      <c r="AP657">
        <v>1176</v>
      </c>
      <c r="AQ657">
        <v>436</v>
      </c>
      <c r="AR657">
        <v>958</v>
      </c>
      <c r="AS657">
        <v>2353</v>
      </c>
      <c r="AT657">
        <v>2</v>
      </c>
      <c r="AV657">
        <v>2005</v>
      </c>
      <c r="AW657">
        <v>98</v>
      </c>
      <c r="AX657">
        <v>0.38264999999999999</v>
      </c>
      <c r="AY657">
        <v>0.32119999999999999</v>
      </c>
      <c r="AZ657">
        <v>0.5</v>
      </c>
      <c r="BA657">
        <v>4044</v>
      </c>
      <c r="BB657">
        <v>1299</v>
      </c>
      <c r="BC657">
        <v>3395</v>
      </c>
      <c r="BD657">
        <v>9246</v>
      </c>
      <c r="BE657">
        <v>2.29</v>
      </c>
    </row>
    <row r="658" spans="37:57" x14ac:dyDescent="0.3">
      <c r="AK658">
        <v>2005</v>
      </c>
      <c r="AL658">
        <v>99</v>
      </c>
      <c r="AM658">
        <v>0.48909000000000002</v>
      </c>
      <c r="AN658">
        <v>0.39299000000000001</v>
      </c>
      <c r="AO658">
        <v>0.5</v>
      </c>
      <c r="AP658">
        <v>740</v>
      </c>
      <c r="AQ658">
        <v>291</v>
      </c>
      <c r="AR658">
        <v>594</v>
      </c>
      <c r="AS658">
        <v>1395</v>
      </c>
      <c r="AT658">
        <v>1.89</v>
      </c>
      <c r="AV658">
        <v>2005</v>
      </c>
      <c r="AW658">
        <v>99</v>
      </c>
      <c r="AX658">
        <v>0.41793999999999998</v>
      </c>
      <c r="AY658">
        <v>0.34570000000000001</v>
      </c>
      <c r="AZ658">
        <v>0.5</v>
      </c>
      <c r="BA658">
        <v>2745</v>
      </c>
      <c r="BB658">
        <v>949</v>
      </c>
      <c r="BC658">
        <v>2271</v>
      </c>
      <c r="BD658">
        <v>5851</v>
      </c>
      <c r="BE658">
        <v>2.13</v>
      </c>
    </row>
    <row r="659" spans="37:57" x14ac:dyDescent="0.3">
      <c r="AK659">
        <v>2005</v>
      </c>
      <c r="AL659">
        <v>100</v>
      </c>
      <c r="AM659">
        <v>0.52293999999999996</v>
      </c>
      <c r="AN659">
        <v>0.41454999999999997</v>
      </c>
      <c r="AO659">
        <v>0.5</v>
      </c>
      <c r="AP659">
        <v>449</v>
      </c>
      <c r="AQ659">
        <v>186</v>
      </c>
      <c r="AR659">
        <v>356</v>
      </c>
      <c r="AS659">
        <v>801</v>
      </c>
      <c r="AT659">
        <v>1.78</v>
      </c>
      <c r="AV659">
        <v>2005</v>
      </c>
      <c r="AW659">
        <v>100</v>
      </c>
      <c r="AX659">
        <v>0.4541</v>
      </c>
      <c r="AY659">
        <v>0.37007000000000001</v>
      </c>
      <c r="AZ659">
        <v>0.5</v>
      </c>
      <c r="BA659">
        <v>1796</v>
      </c>
      <c r="BB659">
        <v>665</v>
      </c>
      <c r="BC659">
        <v>1464</v>
      </c>
      <c r="BD659">
        <v>3580</v>
      </c>
      <c r="BE659">
        <v>1.99</v>
      </c>
    </row>
    <row r="660" spans="37:57" x14ac:dyDescent="0.3">
      <c r="AK660">
        <v>2005</v>
      </c>
      <c r="AL660">
        <v>101</v>
      </c>
      <c r="AM660">
        <v>0.55657000000000001</v>
      </c>
      <c r="AN660">
        <v>0.43541000000000002</v>
      </c>
      <c r="AO660">
        <v>0.5</v>
      </c>
      <c r="AP660">
        <v>263</v>
      </c>
      <c r="AQ660">
        <v>114</v>
      </c>
      <c r="AR660">
        <v>206</v>
      </c>
      <c r="AS660">
        <v>445</v>
      </c>
      <c r="AT660">
        <v>1.69</v>
      </c>
      <c r="AV660">
        <v>2005</v>
      </c>
      <c r="AW660">
        <v>101</v>
      </c>
      <c r="AX660">
        <v>0.49074000000000001</v>
      </c>
      <c r="AY660">
        <v>0.39405000000000001</v>
      </c>
      <c r="AZ660">
        <v>0.5</v>
      </c>
      <c r="BA660">
        <v>1132</v>
      </c>
      <c r="BB660">
        <v>446</v>
      </c>
      <c r="BC660">
        <v>909</v>
      </c>
      <c r="BD660">
        <v>2116</v>
      </c>
      <c r="BE660">
        <v>1.87</v>
      </c>
    </row>
    <row r="661" spans="37:57" x14ac:dyDescent="0.3">
      <c r="AK661">
        <v>2005</v>
      </c>
      <c r="AL661">
        <v>102</v>
      </c>
      <c r="AM661">
        <v>0.5897</v>
      </c>
      <c r="AN661">
        <v>0.45541999999999999</v>
      </c>
      <c r="AO661">
        <v>0.5</v>
      </c>
      <c r="AP661">
        <v>148</v>
      </c>
      <c r="AQ661">
        <v>68</v>
      </c>
      <c r="AR661">
        <v>115</v>
      </c>
      <c r="AS661">
        <v>239</v>
      </c>
      <c r="AT661">
        <v>1.61</v>
      </c>
      <c r="AV661">
        <v>2005</v>
      </c>
      <c r="AW661">
        <v>102</v>
      </c>
      <c r="AX661">
        <v>0.52747999999999995</v>
      </c>
      <c r="AY661">
        <v>0.41739999999999999</v>
      </c>
      <c r="AZ661">
        <v>0.5</v>
      </c>
      <c r="BA661">
        <v>686</v>
      </c>
      <c r="BB661">
        <v>286</v>
      </c>
      <c r="BC661">
        <v>543</v>
      </c>
      <c r="BD661">
        <v>1208</v>
      </c>
      <c r="BE661">
        <v>1.76</v>
      </c>
    </row>
    <row r="662" spans="37:57" x14ac:dyDescent="0.3">
      <c r="AK662">
        <v>2005</v>
      </c>
      <c r="AL662">
        <v>103</v>
      </c>
      <c r="AM662">
        <v>0.62202999999999997</v>
      </c>
      <c r="AN662">
        <v>0.47445999999999999</v>
      </c>
      <c r="AO662">
        <v>0.5</v>
      </c>
      <c r="AP662">
        <v>81</v>
      </c>
      <c r="AQ662">
        <v>38</v>
      </c>
      <c r="AR662">
        <v>62</v>
      </c>
      <c r="AS662">
        <v>124</v>
      </c>
      <c r="AT662">
        <v>1.54</v>
      </c>
      <c r="AV662">
        <v>2005</v>
      </c>
      <c r="AW662">
        <v>103</v>
      </c>
      <c r="AX662">
        <v>0.56393000000000004</v>
      </c>
      <c r="AY662">
        <v>0.43990000000000001</v>
      </c>
      <c r="AZ662">
        <v>0.5</v>
      </c>
      <c r="BA662">
        <v>399</v>
      </c>
      <c r="BB662">
        <v>176</v>
      </c>
      <c r="BC662">
        <v>312</v>
      </c>
      <c r="BD662">
        <v>665</v>
      </c>
      <c r="BE662">
        <v>1.67</v>
      </c>
    </row>
    <row r="663" spans="37:57" x14ac:dyDescent="0.3">
      <c r="AK663">
        <v>2005</v>
      </c>
      <c r="AL663">
        <v>104</v>
      </c>
      <c r="AM663">
        <v>0.65330999999999995</v>
      </c>
      <c r="AN663">
        <v>0.49245</v>
      </c>
      <c r="AO663">
        <v>0.5</v>
      </c>
      <c r="AP663">
        <v>42</v>
      </c>
      <c r="AQ663">
        <v>21</v>
      </c>
      <c r="AR663">
        <v>32</v>
      </c>
      <c r="AS663">
        <v>63</v>
      </c>
      <c r="AT663">
        <v>1.47</v>
      </c>
      <c r="AV663">
        <v>2005</v>
      </c>
      <c r="AW663">
        <v>104</v>
      </c>
      <c r="AX663">
        <v>0.59970000000000001</v>
      </c>
      <c r="AY663">
        <v>0.46135999999999999</v>
      </c>
      <c r="AZ663">
        <v>0.5</v>
      </c>
      <c r="BA663">
        <v>224</v>
      </c>
      <c r="BB663">
        <v>103</v>
      </c>
      <c r="BC663">
        <v>172</v>
      </c>
      <c r="BD663">
        <v>354</v>
      </c>
      <c r="BE663">
        <v>1.58</v>
      </c>
    </row>
    <row r="664" spans="37:57" x14ac:dyDescent="0.3">
      <c r="AK664">
        <v>2005</v>
      </c>
      <c r="AL664">
        <v>105</v>
      </c>
      <c r="AM664">
        <v>0.68332000000000004</v>
      </c>
      <c r="AN664">
        <v>0.50931000000000004</v>
      </c>
      <c r="AO664">
        <v>0.5</v>
      </c>
      <c r="AP664">
        <v>22</v>
      </c>
      <c r="AQ664">
        <v>11</v>
      </c>
      <c r="AR664">
        <v>16</v>
      </c>
      <c r="AS664">
        <v>31</v>
      </c>
      <c r="AT664">
        <v>1.42</v>
      </c>
      <c r="AV664">
        <v>2005</v>
      </c>
      <c r="AW664">
        <v>105</v>
      </c>
      <c r="AX664">
        <v>0.63444</v>
      </c>
      <c r="AY664">
        <v>0.48165000000000002</v>
      </c>
      <c r="AZ664">
        <v>0.5</v>
      </c>
      <c r="BA664">
        <v>121</v>
      </c>
      <c r="BB664">
        <v>58</v>
      </c>
      <c r="BC664">
        <v>91</v>
      </c>
      <c r="BD664">
        <v>182</v>
      </c>
      <c r="BE664">
        <v>1.51</v>
      </c>
    </row>
    <row r="665" spans="37:57" x14ac:dyDescent="0.3">
      <c r="AK665">
        <v>2005</v>
      </c>
      <c r="AL665">
        <v>106</v>
      </c>
      <c r="AM665">
        <v>0.71187999999999996</v>
      </c>
      <c r="AN665">
        <v>0.52500999999999998</v>
      </c>
      <c r="AO665">
        <v>0.5</v>
      </c>
      <c r="AP665">
        <v>11</v>
      </c>
      <c r="AQ665">
        <v>6</v>
      </c>
      <c r="AR665">
        <v>8</v>
      </c>
      <c r="AS665">
        <v>14</v>
      </c>
      <c r="AT665">
        <v>1.37</v>
      </c>
      <c r="AV665">
        <v>2005</v>
      </c>
      <c r="AW665">
        <v>106</v>
      </c>
      <c r="AX665">
        <v>0.66783000000000003</v>
      </c>
      <c r="AY665">
        <v>0.50065999999999999</v>
      </c>
      <c r="AZ665">
        <v>0.5</v>
      </c>
      <c r="BA665">
        <v>62</v>
      </c>
      <c r="BB665">
        <v>31</v>
      </c>
      <c r="BC665">
        <v>47</v>
      </c>
      <c r="BD665">
        <v>90</v>
      </c>
      <c r="BE665">
        <v>1.44</v>
      </c>
    </row>
    <row r="666" spans="37:57" x14ac:dyDescent="0.3">
      <c r="AK666">
        <v>2005</v>
      </c>
      <c r="AL666">
        <v>107</v>
      </c>
      <c r="AM666">
        <v>0.73885000000000001</v>
      </c>
      <c r="AN666">
        <v>0.53952999999999995</v>
      </c>
      <c r="AO666">
        <v>0.5</v>
      </c>
      <c r="AP666">
        <v>5</v>
      </c>
      <c r="AQ666">
        <v>3</v>
      </c>
      <c r="AR666">
        <v>4</v>
      </c>
      <c r="AS666">
        <v>7</v>
      </c>
      <c r="AT666">
        <v>1.32</v>
      </c>
      <c r="AV666">
        <v>2005</v>
      </c>
      <c r="AW666">
        <v>107</v>
      </c>
      <c r="AX666">
        <v>0.69962000000000002</v>
      </c>
      <c r="AY666">
        <v>0.51831000000000005</v>
      </c>
      <c r="AZ666">
        <v>0.5</v>
      </c>
      <c r="BA666">
        <v>31</v>
      </c>
      <c r="BB666">
        <v>16</v>
      </c>
      <c r="BC666">
        <v>23</v>
      </c>
      <c r="BD666">
        <v>43</v>
      </c>
      <c r="BE666">
        <v>1.39</v>
      </c>
    </row>
    <row r="667" spans="37:57" x14ac:dyDescent="0.3">
      <c r="AK667">
        <v>2005</v>
      </c>
      <c r="AL667">
        <v>108</v>
      </c>
      <c r="AM667">
        <v>0.76412999999999998</v>
      </c>
      <c r="AN667">
        <v>0.55288999999999999</v>
      </c>
      <c r="AO667">
        <v>0.5</v>
      </c>
      <c r="AP667">
        <v>2</v>
      </c>
      <c r="AQ667">
        <v>1</v>
      </c>
      <c r="AR667">
        <v>2</v>
      </c>
      <c r="AS667">
        <v>3</v>
      </c>
      <c r="AT667">
        <v>1.28</v>
      </c>
      <c r="AV667">
        <v>2005</v>
      </c>
      <c r="AW667">
        <v>108</v>
      </c>
      <c r="AX667">
        <v>0.72960000000000003</v>
      </c>
      <c r="AY667">
        <v>0.53458000000000006</v>
      </c>
      <c r="AZ667">
        <v>0.5</v>
      </c>
      <c r="BA667">
        <v>15</v>
      </c>
      <c r="BB667">
        <v>8</v>
      </c>
      <c r="BC667">
        <v>11</v>
      </c>
      <c r="BD667">
        <v>20</v>
      </c>
      <c r="BE667">
        <v>1.34</v>
      </c>
    </row>
    <row r="668" spans="37:57" x14ac:dyDescent="0.3">
      <c r="AK668">
        <v>2005</v>
      </c>
      <c r="AL668">
        <v>109</v>
      </c>
      <c r="AM668">
        <v>0.78766000000000003</v>
      </c>
      <c r="AN668">
        <v>0.56511</v>
      </c>
      <c r="AO668">
        <v>0.5</v>
      </c>
      <c r="AP668">
        <v>1</v>
      </c>
      <c r="AQ668">
        <v>1</v>
      </c>
      <c r="AR668">
        <v>1</v>
      </c>
      <c r="AS668">
        <v>1</v>
      </c>
      <c r="AT668">
        <v>1.25</v>
      </c>
      <c r="AV668">
        <v>2005</v>
      </c>
      <c r="AW668">
        <v>109</v>
      </c>
      <c r="AX668">
        <v>0.75761999999999996</v>
      </c>
      <c r="AY668">
        <v>0.54947000000000001</v>
      </c>
      <c r="AZ668">
        <v>0.5</v>
      </c>
      <c r="BA668">
        <v>7</v>
      </c>
      <c r="BB668">
        <v>4</v>
      </c>
      <c r="BC668">
        <v>5</v>
      </c>
      <c r="BD668">
        <v>9</v>
      </c>
      <c r="BE668">
        <v>1.3</v>
      </c>
    </row>
    <row r="669" spans="37:57" x14ac:dyDescent="0.3">
      <c r="AK669">
        <v>2005</v>
      </c>
      <c r="AL669" t="s">
        <v>10</v>
      </c>
      <c r="AM669">
        <v>0.80942999999999998</v>
      </c>
      <c r="AN669">
        <v>1</v>
      </c>
      <c r="AO669">
        <v>1.24</v>
      </c>
      <c r="AP669">
        <v>0</v>
      </c>
      <c r="AQ669">
        <v>0</v>
      </c>
      <c r="AR669">
        <v>1</v>
      </c>
      <c r="AS669">
        <v>1</v>
      </c>
      <c r="AT669">
        <v>1.24</v>
      </c>
      <c r="AV669">
        <v>2005</v>
      </c>
      <c r="AW669" t="s">
        <v>10</v>
      </c>
      <c r="AX669">
        <v>0.78359999999999996</v>
      </c>
      <c r="AY669">
        <v>1</v>
      </c>
      <c r="AZ669">
        <v>1.28</v>
      </c>
      <c r="BA669">
        <v>3</v>
      </c>
      <c r="BB669">
        <v>3</v>
      </c>
      <c r="BC669">
        <v>4</v>
      </c>
      <c r="BD669">
        <v>4</v>
      </c>
      <c r="BE669">
        <v>1.28</v>
      </c>
    </row>
    <row r="670" spans="37:57" x14ac:dyDescent="0.3">
      <c r="AK670">
        <v>2006</v>
      </c>
      <c r="AL670">
        <v>0</v>
      </c>
      <c r="AM670">
        <v>3.0899999999999999E-3</v>
      </c>
      <c r="AN670">
        <v>3.0799999999999998E-3</v>
      </c>
      <c r="AO670">
        <v>0.05</v>
      </c>
      <c r="AP670">
        <v>100000</v>
      </c>
      <c r="AQ670">
        <v>308</v>
      </c>
      <c r="AR670">
        <v>99708</v>
      </c>
      <c r="AS670">
        <v>7868793</v>
      </c>
      <c r="AT670">
        <v>78.69</v>
      </c>
      <c r="AV670">
        <v>2006</v>
      </c>
      <c r="AW670">
        <v>0</v>
      </c>
      <c r="AX670">
        <v>2.6099999999999999E-3</v>
      </c>
      <c r="AY670">
        <v>2.6099999999999999E-3</v>
      </c>
      <c r="AZ670">
        <v>0.06</v>
      </c>
      <c r="BA670">
        <v>100000</v>
      </c>
      <c r="BB670">
        <v>261</v>
      </c>
      <c r="BC670">
        <v>99755</v>
      </c>
      <c r="BD670">
        <v>8289699</v>
      </c>
      <c r="BE670">
        <v>82.9</v>
      </c>
    </row>
    <row r="671" spans="37:57" x14ac:dyDescent="0.3">
      <c r="AK671">
        <v>2006</v>
      </c>
      <c r="AL671">
        <v>1</v>
      </c>
      <c r="AM671">
        <v>2.9E-4</v>
      </c>
      <c r="AN671">
        <v>2.9E-4</v>
      </c>
      <c r="AO671">
        <v>0.5</v>
      </c>
      <c r="AP671">
        <v>99692</v>
      </c>
      <c r="AQ671">
        <v>28</v>
      </c>
      <c r="AR671">
        <v>99678</v>
      </c>
      <c r="AS671">
        <v>7769085</v>
      </c>
      <c r="AT671">
        <v>77.930000000000007</v>
      </c>
      <c r="AV671">
        <v>2006</v>
      </c>
      <c r="AW671">
        <v>1</v>
      </c>
      <c r="AX671">
        <v>2.9999999999999997E-4</v>
      </c>
      <c r="AY671">
        <v>2.9999999999999997E-4</v>
      </c>
      <c r="AZ671">
        <v>0.5</v>
      </c>
      <c r="BA671">
        <v>99739</v>
      </c>
      <c r="BB671">
        <v>30</v>
      </c>
      <c r="BC671">
        <v>99724</v>
      </c>
      <c r="BD671">
        <v>8189943</v>
      </c>
      <c r="BE671">
        <v>82.11</v>
      </c>
    </row>
    <row r="672" spans="37:57" x14ac:dyDescent="0.3">
      <c r="AK672">
        <v>2006</v>
      </c>
      <c r="AL672">
        <v>2</v>
      </c>
      <c r="AM672">
        <v>1.2999999999999999E-4</v>
      </c>
      <c r="AN672">
        <v>1.2999999999999999E-4</v>
      </c>
      <c r="AO672">
        <v>0.5</v>
      </c>
      <c r="AP672">
        <v>99664</v>
      </c>
      <c r="AQ672">
        <v>13</v>
      </c>
      <c r="AR672">
        <v>99657</v>
      </c>
      <c r="AS672">
        <v>7669407</v>
      </c>
      <c r="AT672">
        <v>76.95</v>
      </c>
      <c r="AV672">
        <v>2006</v>
      </c>
      <c r="AW672">
        <v>2</v>
      </c>
      <c r="AX672">
        <v>1.3999999999999999E-4</v>
      </c>
      <c r="AY672">
        <v>1.3999999999999999E-4</v>
      </c>
      <c r="AZ672">
        <v>0.5</v>
      </c>
      <c r="BA672">
        <v>99709</v>
      </c>
      <c r="BB672">
        <v>14</v>
      </c>
      <c r="BC672">
        <v>99702</v>
      </c>
      <c r="BD672">
        <v>8090219</v>
      </c>
      <c r="BE672">
        <v>81.14</v>
      </c>
    </row>
    <row r="673" spans="37:57" x14ac:dyDescent="0.3">
      <c r="AK673">
        <v>2006</v>
      </c>
      <c r="AL673">
        <v>3</v>
      </c>
      <c r="AM673">
        <v>1.8000000000000001E-4</v>
      </c>
      <c r="AN673">
        <v>1.8000000000000001E-4</v>
      </c>
      <c r="AO673">
        <v>0.5</v>
      </c>
      <c r="AP673">
        <v>99650</v>
      </c>
      <c r="AQ673">
        <v>18</v>
      </c>
      <c r="AR673">
        <v>99642</v>
      </c>
      <c r="AS673">
        <v>7569750</v>
      </c>
      <c r="AT673">
        <v>75.959999999999994</v>
      </c>
      <c r="AV673">
        <v>2006</v>
      </c>
      <c r="AW673">
        <v>3</v>
      </c>
      <c r="AX673">
        <v>1.2E-4</v>
      </c>
      <c r="AY673">
        <v>1.2E-4</v>
      </c>
      <c r="AZ673">
        <v>0.5</v>
      </c>
      <c r="BA673">
        <v>99695</v>
      </c>
      <c r="BB673">
        <v>12</v>
      </c>
      <c r="BC673">
        <v>99689</v>
      </c>
      <c r="BD673">
        <v>7990517</v>
      </c>
      <c r="BE673">
        <v>80.150000000000006</v>
      </c>
    </row>
    <row r="674" spans="37:57" x14ac:dyDescent="0.3">
      <c r="AK674">
        <v>2006</v>
      </c>
      <c r="AL674">
        <v>4</v>
      </c>
      <c r="AM674">
        <v>6.0000000000000002E-5</v>
      </c>
      <c r="AN674">
        <v>6.0000000000000002E-5</v>
      </c>
      <c r="AO674">
        <v>0.5</v>
      </c>
      <c r="AP674">
        <v>99633</v>
      </c>
      <c r="AQ674">
        <v>6</v>
      </c>
      <c r="AR674">
        <v>99630</v>
      </c>
      <c r="AS674">
        <v>7470109</v>
      </c>
      <c r="AT674">
        <v>74.98</v>
      </c>
      <c r="AV674">
        <v>2006</v>
      </c>
      <c r="AW674">
        <v>4</v>
      </c>
      <c r="AX674">
        <v>1.7000000000000001E-4</v>
      </c>
      <c r="AY674">
        <v>1.7000000000000001E-4</v>
      </c>
      <c r="AZ674">
        <v>0.5</v>
      </c>
      <c r="BA674">
        <v>99683</v>
      </c>
      <c r="BB674">
        <v>17</v>
      </c>
      <c r="BC674">
        <v>99675</v>
      </c>
      <c r="BD674">
        <v>7890827</v>
      </c>
      <c r="BE674">
        <v>79.16</v>
      </c>
    </row>
    <row r="675" spans="37:57" x14ac:dyDescent="0.3">
      <c r="AK675">
        <v>2006</v>
      </c>
      <c r="AL675">
        <v>5</v>
      </c>
      <c r="AM675">
        <v>1.7000000000000001E-4</v>
      </c>
      <c r="AN675">
        <v>1.7000000000000001E-4</v>
      </c>
      <c r="AO675">
        <v>0.5</v>
      </c>
      <c r="AP675">
        <v>99627</v>
      </c>
      <c r="AQ675">
        <v>17</v>
      </c>
      <c r="AR675">
        <v>99618</v>
      </c>
      <c r="AS675">
        <v>7370479</v>
      </c>
      <c r="AT675">
        <v>73.98</v>
      </c>
      <c r="AV675">
        <v>2006</v>
      </c>
      <c r="AW675">
        <v>5</v>
      </c>
      <c r="AX675">
        <v>4.0000000000000003E-5</v>
      </c>
      <c r="AY675">
        <v>4.0000000000000003E-5</v>
      </c>
      <c r="AZ675">
        <v>0.5</v>
      </c>
      <c r="BA675">
        <v>99666</v>
      </c>
      <c r="BB675">
        <v>4</v>
      </c>
      <c r="BC675">
        <v>99664</v>
      </c>
      <c r="BD675">
        <v>7791153</v>
      </c>
      <c r="BE675">
        <v>78.17</v>
      </c>
    </row>
    <row r="676" spans="37:57" x14ac:dyDescent="0.3">
      <c r="AK676">
        <v>2006</v>
      </c>
      <c r="AL676">
        <v>6</v>
      </c>
      <c r="AM676">
        <v>6.0000000000000002E-5</v>
      </c>
      <c r="AN676">
        <v>6.0000000000000002E-5</v>
      </c>
      <c r="AO676">
        <v>0.5</v>
      </c>
      <c r="AP676">
        <v>99610</v>
      </c>
      <c r="AQ676">
        <v>6</v>
      </c>
      <c r="AR676">
        <v>99607</v>
      </c>
      <c r="AS676">
        <v>7270860</v>
      </c>
      <c r="AT676">
        <v>72.989999999999995</v>
      </c>
      <c r="AV676">
        <v>2006</v>
      </c>
      <c r="AW676">
        <v>6</v>
      </c>
      <c r="AX676">
        <v>6.9999999999999994E-5</v>
      </c>
      <c r="AY676">
        <v>6.9999999999999994E-5</v>
      </c>
      <c r="AZ676">
        <v>0.5</v>
      </c>
      <c r="BA676">
        <v>99662</v>
      </c>
      <c r="BB676">
        <v>7</v>
      </c>
      <c r="BC676">
        <v>99658</v>
      </c>
      <c r="BD676">
        <v>7691489</v>
      </c>
      <c r="BE676">
        <v>77.180000000000007</v>
      </c>
    </row>
    <row r="677" spans="37:57" x14ac:dyDescent="0.3">
      <c r="AK677">
        <v>2006</v>
      </c>
      <c r="AL677">
        <v>7</v>
      </c>
      <c r="AM677">
        <v>1.4999999999999999E-4</v>
      </c>
      <c r="AN677">
        <v>1.4999999999999999E-4</v>
      </c>
      <c r="AO677">
        <v>0.5</v>
      </c>
      <c r="AP677">
        <v>99604</v>
      </c>
      <c r="AQ677">
        <v>15</v>
      </c>
      <c r="AR677">
        <v>99597</v>
      </c>
      <c r="AS677">
        <v>7171253</v>
      </c>
      <c r="AT677">
        <v>72</v>
      </c>
      <c r="AV677">
        <v>2006</v>
      </c>
      <c r="AW677">
        <v>7</v>
      </c>
      <c r="AX677">
        <v>0</v>
      </c>
      <c r="AY677">
        <v>0</v>
      </c>
      <c r="AZ677">
        <v>0.5</v>
      </c>
      <c r="BA677">
        <v>99655</v>
      </c>
      <c r="BB677">
        <v>0</v>
      </c>
      <c r="BC677">
        <v>99655</v>
      </c>
      <c r="BD677">
        <v>7591830</v>
      </c>
      <c r="BE677">
        <v>76.180000000000007</v>
      </c>
    </row>
    <row r="678" spans="37:57" x14ac:dyDescent="0.3">
      <c r="AK678">
        <v>2006</v>
      </c>
      <c r="AL678">
        <v>8</v>
      </c>
      <c r="AM678">
        <v>1E-4</v>
      </c>
      <c r="AN678">
        <v>1E-4</v>
      </c>
      <c r="AO678">
        <v>0.5</v>
      </c>
      <c r="AP678">
        <v>99589</v>
      </c>
      <c r="AQ678">
        <v>10</v>
      </c>
      <c r="AR678">
        <v>99584</v>
      </c>
      <c r="AS678">
        <v>7071657</v>
      </c>
      <c r="AT678">
        <v>71.010000000000005</v>
      </c>
      <c r="AV678">
        <v>2006</v>
      </c>
      <c r="AW678">
        <v>8</v>
      </c>
      <c r="AX678">
        <v>9.0000000000000006E-5</v>
      </c>
      <c r="AY678">
        <v>9.0000000000000006E-5</v>
      </c>
      <c r="AZ678">
        <v>0.5</v>
      </c>
      <c r="BA678">
        <v>99655</v>
      </c>
      <c r="BB678">
        <v>9</v>
      </c>
      <c r="BC678">
        <v>99651</v>
      </c>
      <c r="BD678">
        <v>7492175</v>
      </c>
      <c r="BE678">
        <v>75.180000000000007</v>
      </c>
    </row>
    <row r="679" spans="37:57" x14ac:dyDescent="0.3">
      <c r="AK679">
        <v>2006</v>
      </c>
      <c r="AL679">
        <v>9</v>
      </c>
      <c r="AM679">
        <v>1.3999999999999999E-4</v>
      </c>
      <c r="AN679">
        <v>1.3999999999999999E-4</v>
      </c>
      <c r="AO679">
        <v>0.5</v>
      </c>
      <c r="AP679">
        <v>99579</v>
      </c>
      <c r="AQ679">
        <v>14</v>
      </c>
      <c r="AR679">
        <v>99572</v>
      </c>
      <c r="AS679">
        <v>6972073</v>
      </c>
      <c r="AT679">
        <v>70.02</v>
      </c>
      <c r="AV679">
        <v>2006</v>
      </c>
      <c r="AW679">
        <v>9</v>
      </c>
      <c r="AX679">
        <v>9.0000000000000006E-5</v>
      </c>
      <c r="AY679">
        <v>9.0000000000000006E-5</v>
      </c>
      <c r="AZ679">
        <v>0.5</v>
      </c>
      <c r="BA679">
        <v>99646</v>
      </c>
      <c r="BB679">
        <v>8</v>
      </c>
      <c r="BC679">
        <v>99642</v>
      </c>
      <c r="BD679">
        <v>7392525</v>
      </c>
      <c r="BE679">
        <v>74.19</v>
      </c>
    </row>
    <row r="680" spans="37:57" x14ac:dyDescent="0.3">
      <c r="AK680">
        <v>2006</v>
      </c>
      <c r="AL680">
        <v>10</v>
      </c>
      <c r="AM680">
        <v>1.4999999999999999E-4</v>
      </c>
      <c r="AN680">
        <v>1.4999999999999999E-4</v>
      </c>
      <c r="AO680">
        <v>0.5</v>
      </c>
      <c r="AP680">
        <v>99565</v>
      </c>
      <c r="AQ680">
        <v>15</v>
      </c>
      <c r="AR680">
        <v>99557</v>
      </c>
      <c r="AS680">
        <v>6872501</v>
      </c>
      <c r="AT680">
        <v>69.03</v>
      </c>
      <c r="AV680">
        <v>2006</v>
      </c>
      <c r="AW680">
        <v>10</v>
      </c>
      <c r="AX680">
        <v>6.0000000000000002E-5</v>
      </c>
      <c r="AY680">
        <v>6.0000000000000002E-5</v>
      </c>
      <c r="AZ680">
        <v>0.5</v>
      </c>
      <c r="BA680">
        <v>99638</v>
      </c>
      <c r="BB680">
        <v>6</v>
      </c>
      <c r="BC680">
        <v>99635</v>
      </c>
      <c r="BD680">
        <v>7292883</v>
      </c>
      <c r="BE680">
        <v>73.19</v>
      </c>
    </row>
    <row r="681" spans="37:57" x14ac:dyDescent="0.3">
      <c r="AK681">
        <v>2006</v>
      </c>
      <c r="AL681">
        <v>11</v>
      </c>
      <c r="AM681">
        <v>1.1E-4</v>
      </c>
      <c r="AN681">
        <v>1.1E-4</v>
      </c>
      <c r="AO681">
        <v>0.5</v>
      </c>
      <c r="AP681">
        <v>99549</v>
      </c>
      <c r="AQ681">
        <v>11</v>
      </c>
      <c r="AR681">
        <v>99544</v>
      </c>
      <c r="AS681">
        <v>6772944</v>
      </c>
      <c r="AT681">
        <v>68.040000000000006</v>
      </c>
      <c r="AV681">
        <v>2006</v>
      </c>
      <c r="AW681">
        <v>11</v>
      </c>
      <c r="AX681">
        <v>9.0000000000000006E-5</v>
      </c>
      <c r="AY681">
        <v>9.0000000000000006E-5</v>
      </c>
      <c r="AZ681">
        <v>0.5</v>
      </c>
      <c r="BA681">
        <v>99632</v>
      </c>
      <c r="BB681">
        <v>9</v>
      </c>
      <c r="BC681">
        <v>99627</v>
      </c>
      <c r="BD681">
        <v>7193248</v>
      </c>
      <c r="BE681">
        <v>72.2</v>
      </c>
    </row>
    <row r="682" spans="37:57" x14ac:dyDescent="0.3">
      <c r="AK682">
        <v>2006</v>
      </c>
      <c r="AL682">
        <v>12</v>
      </c>
      <c r="AM682">
        <v>5.0000000000000002E-5</v>
      </c>
      <c r="AN682">
        <v>5.0000000000000002E-5</v>
      </c>
      <c r="AO682">
        <v>0.5</v>
      </c>
      <c r="AP682">
        <v>99539</v>
      </c>
      <c r="AQ682">
        <v>5</v>
      </c>
      <c r="AR682">
        <v>99536</v>
      </c>
      <c r="AS682">
        <v>6673400</v>
      </c>
      <c r="AT682">
        <v>67.040000000000006</v>
      </c>
      <c r="AV682">
        <v>2006</v>
      </c>
      <c r="AW682">
        <v>12</v>
      </c>
      <c r="AX682">
        <v>5.0000000000000002E-5</v>
      </c>
      <c r="AY682">
        <v>5.0000000000000002E-5</v>
      </c>
      <c r="AZ682">
        <v>0.5</v>
      </c>
      <c r="BA682">
        <v>99623</v>
      </c>
      <c r="BB682">
        <v>5</v>
      </c>
      <c r="BC682">
        <v>99620</v>
      </c>
      <c r="BD682">
        <v>7093620</v>
      </c>
      <c r="BE682">
        <v>71.2</v>
      </c>
    </row>
    <row r="683" spans="37:57" x14ac:dyDescent="0.3">
      <c r="AK683">
        <v>2006</v>
      </c>
      <c r="AL683">
        <v>13</v>
      </c>
      <c r="AM683">
        <v>1.6000000000000001E-4</v>
      </c>
      <c r="AN683">
        <v>1.6000000000000001E-4</v>
      </c>
      <c r="AO683">
        <v>0.5</v>
      </c>
      <c r="AP683">
        <v>99534</v>
      </c>
      <c r="AQ683">
        <v>16</v>
      </c>
      <c r="AR683">
        <v>99526</v>
      </c>
      <c r="AS683">
        <v>6573863</v>
      </c>
      <c r="AT683">
        <v>66.05</v>
      </c>
      <c r="AV683">
        <v>2006</v>
      </c>
      <c r="AW683">
        <v>13</v>
      </c>
      <c r="AX683">
        <v>6.9999999999999994E-5</v>
      </c>
      <c r="AY683">
        <v>6.9999999999999994E-5</v>
      </c>
      <c r="AZ683">
        <v>0.5</v>
      </c>
      <c r="BA683">
        <v>99617</v>
      </c>
      <c r="BB683">
        <v>7</v>
      </c>
      <c r="BC683">
        <v>99614</v>
      </c>
      <c r="BD683">
        <v>6994000</v>
      </c>
      <c r="BE683">
        <v>70.209999999999994</v>
      </c>
    </row>
    <row r="684" spans="37:57" x14ac:dyDescent="0.3">
      <c r="AK684">
        <v>2006</v>
      </c>
      <c r="AL684">
        <v>14</v>
      </c>
      <c r="AM684">
        <v>1.2E-4</v>
      </c>
      <c r="AN684">
        <v>1.2E-4</v>
      </c>
      <c r="AO684">
        <v>0.5</v>
      </c>
      <c r="AP684">
        <v>99518</v>
      </c>
      <c r="AQ684">
        <v>12</v>
      </c>
      <c r="AR684">
        <v>99512</v>
      </c>
      <c r="AS684">
        <v>6474337</v>
      </c>
      <c r="AT684">
        <v>65.06</v>
      </c>
      <c r="AV684">
        <v>2006</v>
      </c>
      <c r="AW684">
        <v>14</v>
      </c>
      <c r="AX684">
        <v>5.0000000000000002E-5</v>
      </c>
      <c r="AY684">
        <v>5.0000000000000002E-5</v>
      </c>
      <c r="AZ684">
        <v>0.5</v>
      </c>
      <c r="BA684">
        <v>99611</v>
      </c>
      <c r="BB684">
        <v>5</v>
      </c>
      <c r="BC684">
        <v>99608</v>
      </c>
      <c r="BD684">
        <v>6894386</v>
      </c>
      <c r="BE684">
        <v>69.209999999999994</v>
      </c>
    </row>
    <row r="685" spans="37:57" x14ac:dyDescent="0.3">
      <c r="AK685">
        <v>2006</v>
      </c>
      <c r="AL685">
        <v>15</v>
      </c>
      <c r="AM685">
        <v>1.9000000000000001E-4</v>
      </c>
      <c r="AN685">
        <v>1.9000000000000001E-4</v>
      </c>
      <c r="AO685">
        <v>0.5</v>
      </c>
      <c r="AP685">
        <v>99506</v>
      </c>
      <c r="AQ685">
        <v>19</v>
      </c>
      <c r="AR685">
        <v>99496</v>
      </c>
      <c r="AS685">
        <v>6374825</v>
      </c>
      <c r="AT685">
        <v>64.06</v>
      </c>
      <c r="AV685">
        <v>2006</v>
      </c>
      <c r="AW685">
        <v>15</v>
      </c>
      <c r="AX685">
        <v>2.7E-4</v>
      </c>
      <c r="AY685">
        <v>2.7E-4</v>
      </c>
      <c r="AZ685">
        <v>0.5</v>
      </c>
      <c r="BA685">
        <v>99606</v>
      </c>
      <c r="BB685">
        <v>27</v>
      </c>
      <c r="BC685">
        <v>99593</v>
      </c>
      <c r="BD685">
        <v>6794778</v>
      </c>
      <c r="BE685">
        <v>68.22</v>
      </c>
    </row>
    <row r="686" spans="37:57" x14ac:dyDescent="0.3">
      <c r="AK686">
        <v>2006</v>
      </c>
      <c r="AL686">
        <v>16</v>
      </c>
      <c r="AM686">
        <v>4.2999999999999999E-4</v>
      </c>
      <c r="AN686">
        <v>4.2999999999999999E-4</v>
      </c>
      <c r="AO686">
        <v>0.5</v>
      </c>
      <c r="AP686">
        <v>99487</v>
      </c>
      <c r="AQ686">
        <v>43</v>
      </c>
      <c r="AR686">
        <v>99465</v>
      </c>
      <c r="AS686">
        <v>6275329</v>
      </c>
      <c r="AT686">
        <v>63.08</v>
      </c>
      <c r="AV686">
        <v>2006</v>
      </c>
      <c r="AW686">
        <v>16</v>
      </c>
      <c r="AX686">
        <v>1.4999999999999999E-4</v>
      </c>
      <c r="AY686">
        <v>1.4999999999999999E-4</v>
      </c>
      <c r="AZ686">
        <v>0.5</v>
      </c>
      <c r="BA686">
        <v>99579</v>
      </c>
      <c r="BB686">
        <v>14</v>
      </c>
      <c r="BC686">
        <v>99572</v>
      </c>
      <c r="BD686">
        <v>6695185</v>
      </c>
      <c r="BE686">
        <v>67.23</v>
      </c>
    </row>
    <row r="687" spans="37:57" x14ac:dyDescent="0.3">
      <c r="AK687">
        <v>2006</v>
      </c>
      <c r="AL687">
        <v>17</v>
      </c>
      <c r="AM687">
        <v>3.8000000000000002E-4</v>
      </c>
      <c r="AN687">
        <v>3.8000000000000002E-4</v>
      </c>
      <c r="AO687">
        <v>0.5</v>
      </c>
      <c r="AP687">
        <v>99444</v>
      </c>
      <c r="AQ687">
        <v>38</v>
      </c>
      <c r="AR687">
        <v>99425</v>
      </c>
      <c r="AS687">
        <v>6175863</v>
      </c>
      <c r="AT687">
        <v>62.1</v>
      </c>
      <c r="AV687">
        <v>2006</v>
      </c>
      <c r="AW687">
        <v>17</v>
      </c>
      <c r="AX687">
        <v>2.5000000000000001E-4</v>
      </c>
      <c r="AY687">
        <v>2.5000000000000001E-4</v>
      </c>
      <c r="AZ687">
        <v>0.5</v>
      </c>
      <c r="BA687">
        <v>99565</v>
      </c>
      <c r="BB687">
        <v>25</v>
      </c>
      <c r="BC687">
        <v>99552</v>
      </c>
      <c r="BD687">
        <v>6595613</v>
      </c>
      <c r="BE687">
        <v>66.239999999999995</v>
      </c>
    </row>
    <row r="688" spans="37:57" x14ac:dyDescent="0.3">
      <c r="AK688">
        <v>2006</v>
      </c>
      <c r="AL688">
        <v>18</v>
      </c>
      <c r="AM688">
        <v>4.0000000000000002E-4</v>
      </c>
      <c r="AN688">
        <v>4.0000000000000002E-4</v>
      </c>
      <c r="AO688">
        <v>0.5</v>
      </c>
      <c r="AP688">
        <v>99406</v>
      </c>
      <c r="AQ688">
        <v>40</v>
      </c>
      <c r="AR688">
        <v>99386</v>
      </c>
      <c r="AS688">
        <v>6076438</v>
      </c>
      <c r="AT688">
        <v>61.13</v>
      </c>
      <c r="AV688">
        <v>2006</v>
      </c>
      <c r="AW688">
        <v>18</v>
      </c>
      <c r="AX688">
        <v>1.3999999999999999E-4</v>
      </c>
      <c r="AY688">
        <v>1.3999999999999999E-4</v>
      </c>
      <c r="AZ688">
        <v>0.5</v>
      </c>
      <c r="BA688">
        <v>99539</v>
      </c>
      <c r="BB688">
        <v>14</v>
      </c>
      <c r="BC688">
        <v>99533</v>
      </c>
      <c r="BD688">
        <v>6496061</v>
      </c>
      <c r="BE688">
        <v>65.260000000000005</v>
      </c>
    </row>
    <row r="689" spans="37:57" x14ac:dyDescent="0.3">
      <c r="AK689">
        <v>2006</v>
      </c>
      <c r="AL689">
        <v>19</v>
      </c>
      <c r="AM689">
        <v>6.2E-4</v>
      </c>
      <c r="AN689">
        <v>6.2E-4</v>
      </c>
      <c r="AO689">
        <v>0.5</v>
      </c>
      <c r="AP689">
        <v>99366</v>
      </c>
      <c r="AQ689">
        <v>62</v>
      </c>
      <c r="AR689">
        <v>99335</v>
      </c>
      <c r="AS689">
        <v>5977052</v>
      </c>
      <c r="AT689">
        <v>60.15</v>
      </c>
      <c r="AV689">
        <v>2006</v>
      </c>
      <c r="AW689">
        <v>19</v>
      </c>
      <c r="AX689">
        <v>2.9E-4</v>
      </c>
      <c r="AY689">
        <v>2.9E-4</v>
      </c>
      <c r="AZ689">
        <v>0.5</v>
      </c>
      <c r="BA689">
        <v>99526</v>
      </c>
      <c r="BB689">
        <v>29</v>
      </c>
      <c r="BC689">
        <v>99511</v>
      </c>
      <c r="BD689">
        <v>6396529</v>
      </c>
      <c r="BE689">
        <v>64.27</v>
      </c>
    </row>
    <row r="690" spans="37:57" x14ac:dyDescent="0.3">
      <c r="AK690">
        <v>2006</v>
      </c>
      <c r="AL690">
        <v>20</v>
      </c>
      <c r="AM690">
        <v>5.9999999999999995E-4</v>
      </c>
      <c r="AN690">
        <v>5.9999999999999995E-4</v>
      </c>
      <c r="AO690">
        <v>0.5</v>
      </c>
      <c r="AP690">
        <v>99304</v>
      </c>
      <c r="AQ690">
        <v>60</v>
      </c>
      <c r="AR690">
        <v>99275</v>
      </c>
      <c r="AS690">
        <v>5877716</v>
      </c>
      <c r="AT690">
        <v>59.19</v>
      </c>
      <c r="AV690">
        <v>2006</v>
      </c>
      <c r="AW690">
        <v>20</v>
      </c>
      <c r="AX690">
        <v>3.2000000000000003E-4</v>
      </c>
      <c r="AY690">
        <v>3.2000000000000003E-4</v>
      </c>
      <c r="AZ690">
        <v>0.5</v>
      </c>
      <c r="BA690">
        <v>99497</v>
      </c>
      <c r="BB690">
        <v>31</v>
      </c>
      <c r="BC690">
        <v>99481</v>
      </c>
      <c r="BD690">
        <v>6297018</v>
      </c>
      <c r="BE690">
        <v>63.29</v>
      </c>
    </row>
    <row r="691" spans="37:57" x14ac:dyDescent="0.3">
      <c r="AK691">
        <v>2006</v>
      </c>
      <c r="AL691">
        <v>21</v>
      </c>
      <c r="AM691">
        <v>7.1000000000000002E-4</v>
      </c>
      <c r="AN691">
        <v>7.1000000000000002E-4</v>
      </c>
      <c r="AO691">
        <v>0.5</v>
      </c>
      <c r="AP691">
        <v>99245</v>
      </c>
      <c r="AQ691">
        <v>70</v>
      </c>
      <c r="AR691">
        <v>99210</v>
      </c>
      <c r="AS691">
        <v>5778442</v>
      </c>
      <c r="AT691">
        <v>58.22</v>
      </c>
      <c r="AV691">
        <v>2006</v>
      </c>
      <c r="AW691">
        <v>21</v>
      </c>
      <c r="AX691">
        <v>4.2000000000000002E-4</v>
      </c>
      <c r="AY691">
        <v>4.2000000000000002E-4</v>
      </c>
      <c r="AZ691">
        <v>0.5</v>
      </c>
      <c r="BA691">
        <v>99465</v>
      </c>
      <c r="BB691">
        <v>42</v>
      </c>
      <c r="BC691">
        <v>99444</v>
      </c>
      <c r="BD691">
        <v>6197537</v>
      </c>
      <c r="BE691">
        <v>62.31</v>
      </c>
    </row>
    <row r="692" spans="37:57" x14ac:dyDescent="0.3">
      <c r="AK692">
        <v>2006</v>
      </c>
      <c r="AL692">
        <v>22</v>
      </c>
      <c r="AM692">
        <v>6.3000000000000003E-4</v>
      </c>
      <c r="AN692">
        <v>6.3000000000000003E-4</v>
      </c>
      <c r="AO692">
        <v>0.5</v>
      </c>
      <c r="AP692">
        <v>99175</v>
      </c>
      <c r="AQ692">
        <v>63</v>
      </c>
      <c r="AR692">
        <v>99143</v>
      </c>
      <c r="AS692">
        <v>5679232</v>
      </c>
      <c r="AT692">
        <v>57.26</v>
      </c>
      <c r="AV692">
        <v>2006</v>
      </c>
      <c r="AW692">
        <v>22</v>
      </c>
      <c r="AX692">
        <v>2.3000000000000001E-4</v>
      </c>
      <c r="AY692">
        <v>2.3000000000000001E-4</v>
      </c>
      <c r="AZ692">
        <v>0.5</v>
      </c>
      <c r="BA692">
        <v>99423</v>
      </c>
      <c r="BB692">
        <v>23</v>
      </c>
      <c r="BC692">
        <v>99412</v>
      </c>
      <c r="BD692">
        <v>6098092</v>
      </c>
      <c r="BE692">
        <v>61.33</v>
      </c>
    </row>
    <row r="693" spans="37:57" x14ac:dyDescent="0.3">
      <c r="AK693">
        <v>2006</v>
      </c>
      <c r="AL693">
        <v>23</v>
      </c>
      <c r="AM693">
        <v>8.8999999999999995E-4</v>
      </c>
      <c r="AN693">
        <v>8.8999999999999995E-4</v>
      </c>
      <c r="AO693">
        <v>0.5</v>
      </c>
      <c r="AP693">
        <v>99112</v>
      </c>
      <c r="AQ693">
        <v>88</v>
      </c>
      <c r="AR693">
        <v>99067</v>
      </c>
      <c r="AS693">
        <v>5580089</v>
      </c>
      <c r="AT693">
        <v>56.3</v>
      </c>
      <c r="AV693">
        <v>2006</v>
      </c>
      <c r="AW693">
        <v>23</v>
      </c>
      <c r="AX693">
        <v>3.5E-4</v>
      </c>
      <c r="AY693">
        <v>3.5E-4</v>
      </c>
      <c r="AZ693">
        <v>0.5</v>
      </c>
      <c r="BA693">
        <v>99400</v>
      </c>
      <c r="BB693">
        <v>35</v>
      </c>
      <c r="BC693">
        <v>99383</v>
      </c>
      <c r="BD693">
        <v>5998680</v>
      </c>
      <c r="BE693">
        <v>60.35</v>
      </c>
    </row>
    <row r="694" spans="37:57" x14ac:dyDescent="0.3">
      <c r="AK694">
        <v>2006</v>
      </c>
      <c r="AL694">
        <v>24</v>
      </c>
      <c r="AM694">
        <v>5.5000000000000003E-4</v>
      </c>
      <c r="AN694">
        <v>5.5000000000000003E-4</v>
      </c>
      <c r="AO694">
        <v>0.5</v>
      </c>
      <c r="AP694">
        <v>99023</v>
      </c>
      <c r="AQ694">
        <v>55</v>
      </c>
      <c r="AR694">
        <v>98996</v>
      </c>
      <c r="AS694">
        <v>5481021</v>
      </c>
      <c r="AT694">
        <v>55.35</v>
      </c>
      <c r="AV694">
        <v>2006</v>
      </c>
      <c r="AW694">
        <v>24</v>
      </c>
      <c r="AX694">
        <v>2.7E-4</v>
      </c>
      <c r="AY694">
        <v>2.7E-4</v>
      </c>
      <c r="AZ694">
        <v>0.5</v>
      </c>
      <c r="BA694">
        <v>99365</v>
      </c>
      <c r="BB694">
        <v>27</v>
      </c>
      <c r="BC694">
        <v>99352</v>
      </c>
      <c r="BD694">
        <v>5899298</v>
      </c>
      <c r="BE694">
        <v>59.37</v>
      </c>
    </row>
    <row r="695" spans="37:57" x14ac:dyDescent="0.3">
      <c r="AK695">
        <v>2006</v>
      </c>
      <c r="AL695">
        <v>25</v>
      </c>
      <c r="AM695">
        <v>6.8000000000000005E-4</v>
      </c>
      <c r="AN695">
        <v>6.8000000000000005E-4</v>
      </c>
      <c r="AO695">
        <v>0.5</v>
      </c>
      <c r="AP695">
        <v>98969</v>
      </c>
      <c r="AQ695">
        <v>68</v>
      </c>
      <c r="AR695">
        <v>98935</v>
      </c>
      <c r="AS695">
        <v>5382025</v>
      </c>
      <c r="AT695">
        <v>54.38</v>
      </c>
      <c r="AV695">
        <v>2006</v>
      </c>
      <c r="AW695">
        <v>25</v>
      </c>
      <c r="AX695">
        <v>2.4000000000000001E-4</v>
      </c>
      <c r="AY695">
        <v>2.4000000000000001E-4</v>
      </c>
      <c r="AZ695">
        <v>0.5</v>
      </c>
      <c r="BA695">
        <v>99339</v>
      </c>
      <c r="BB695">
        <v>24</v>
      </c>
      <c r="BC695">
        <v>99327</v>
      </c>
      <c r="BD695">
        <v>5799946</v>
      </c>
      <c r="BE695">
        <v>58.39</v>
      </c>
    </row>
    <row r="696" spans="37:57" x14ac:dyDescent="0.3">
      <c r="AK696">
        <v>2006</v>
      </c>
      <c r="AL696">
        <v>26</v>
      </c>
      <c r="AM696">
        <v>5.2999999999999998E-4</v>
      </c>
      <c r="AN696">
        <v>5.2999999999999998E-4</v>
      </c>
      <c r="AO696">
        <v>0.5</v>
      </c>
      <c r="AP696">
        <v>98901</v>
      </c>
      <c r="AQ696">
        <v>53</v>
      </c>
      <c r="AR696">
        <v>98875</v>
      </c>
      <c r="AS696">
        <v>5283091</v>
      </c>
      <c r="AT696">
        <v>53.42</v>
      </c>
      <c r="AV696">
        <v>2006</v>
      </c>
      <c r="AW696">
        <v>26</v>
      </c>
      <c r="AX696">
        <v>2.4000000000000001E-4</v>
      </c>
      <c r="AY696">
        <v>2.4000000000000001E-4</v>
      </c>
      <c r="AZ696">
        <v>0.5</v>
      </c>
      <c r="BA696">
        <v>99315</v>
      </c>
      <c r="BB696">
        <v>24</v>
      </c>
      <c r="BC696">
        <v>99303</v>
      </c>
      <c r="BD696">
        <v>5700619</v>
      </c>
      <c r="BE696">
        <v>57.4</v>
      </c>
    </row>
    <row r="697" spans="37:57" x14ac:dyDescent="0.3">
      <c r="AK697">
        <v>2006</v>
      </c>
      <c r="AL697">
        <v>27</v>
      </c>
      <c r="AM697">
        <v>5.9999999999999995E-4</v>
      </c>
      <c r="AN697">
        <v>5.9999999999999995E-4</v>
      </c>
      <c r="AO697">
        <v>0.5</v>
      </c>
      <c r="AP697">
        <v>98848</v>
      </c>
      <c r="AQ697">
        <v>59</v>
      </c>
      <c r="AR697">
        <v>98818</v>
      </c>
      <c r="AS697">
        <v>5184216</v>
      </c>
      <c r="AT697">
        <v>52.45</v>
      </c>
      <c r="AV697">
        <v>2006</v>
      </c>
      <c r="AW697">
        <v>27</v>
      </c>
      <c r="AX697">
        <v>1.2999999999999999E-4</v>
      </c>
      <c r="AY697">
        <v>1.2999999999999999E-4</v>
      </c>
      <c r="AZ697">
        <v>0.5</v>
      </c>
      <c r="BA697">
        <v>99291</v>
      </c>
      <c r="BB697">
        <v>13</v>
      </c>
      <c r="BC697">
        <v>99284</v>
      </c>
      <c r="BD697">
        <v>5601316</v>
      </c>
      <c r="BE697">
        <v>56.41</v>
      </c>
    </row>
    <row r="698" spans="37:57" x14ac:dyDescent="0.3">
      <c r="AK698">
        <v>2006</v>
      </c>
      <c r="AL698">
        <v>28</v>
      </c>
      <c r="AM698">
        <v>5.1000000000000004E-4</v>
      </c>
      <c r="AN698">
        <v>5.1000000000000004E-4</v>
      </c>
      <c r="AO698">
        <v>0.5</v>
      </c>
      <c r="AP698">
        <v>98789</v>
      </c>
      <c r="AQ698">
        <v>50</v>
      </c>
      <c r="AR698">
        <v>98764</v>
      </c>
      <c r="AS698">
        <v>5085398</v>
      </c>
      <c r="AT698">
        <v>51.48</v>
      </c>
      <c r="AV698">
        <v>2006</v>
      </c>
      <c r="AW698">
        <v>28</v>
      </c>
      <c r="AX698">
        <v>2.5999999999999998E-4</v>
      </c>
      <c r="AY698">
        <v>2.5999999999999998E-4</v>
      </c>
      <c r="AZ698">
        <v>0.5</v>
      </c>
      <c r="BA698">
        <v>99278</v>
      </c>
      <c r="BB698">
        <v>26</v>
      </c>
      <c r="BC698">
        <v>99264</v>
      </c>
      <c r="BD698">
        <v>5502032</v>
      </c>
      <c r="BE698">
        <v>55.42</v>
      </c>
    </row>
    <row r="699" spans="37:57" x14ac:dyDescent="0.3">
      <c r="AK699">
        <v>2006</v>
      </c>
      <c r="AL699">
        <v>29</v>
      </c>
      <c r="AM699">
        <v>7.7999999999999999E-4</v>
      </c>
      <c r="AN699">
        <v>7.7999999999999999E-4</v>
      </c>
      <c r="AO699">
        <v>0.5</v>
      </c>
      <c r="AP699">
        <v>98739</v>
      </c>
      <c r="AQ699">
        <v>77</v>
      </c>
      <c r="AR699">
        <v>98700</v>
      </c>
      <c r="AS699">
        <v>4986634</v>
      </c>
      <c r="AT699">
        <v>50.5</v>
      </c>
      <c r="AV699">
        <v>2006</v>
      </c>
      <c r="AW699">
        <v>29</v>
      </c>
      <c r="AX699">
        <v>2.9999999999999997E-4</v>
      </c>
      <c r="AY699">
        <v>2.9999999999999997E-4</v>
      </c>
      <c r="AZ699">
        <v>0.5</v>
      </c>
      <c r="BA699">
        <v>99251</v>
      </c>
      <c r="BB699">
        <v>29</v>
      </c>
      <c r="BC699">
        <v>99237</v>
      </c>
      <c r="BD699">
        <v>5402768</v>
      </c>
      <c r="BE699">
        <v>54.44</v>
      </c>
    </row>
    <row r="700" spans="37:57" x14ac:dyDescent="0.3">
      <c r="AK700">
        <v>2006</v>
      </c>
      <c r="AL700">
        <v>30</v>
      </c>
      <c r="AM700">
        <v>5.5000000000000003E-4</v>
      </c>
      <c r="AN700">
        <v>5.5000000000000003E-4</v>
      </c>
      <c r="AO700">
        <v>0.5</v>
      </c>
      <c r="AP700">
        <v>98662</v>
      </c>
      <c r="AQ700">
        <v>54</v>
      </c>
      <c r="AR700">
        <v>98635</v>
      </c>
      <c r="AS700">
        <v>4887934</v>
      </c>
      <c r="AT700">
        <v>49.54</v>
      </c>
      <c r="AV700">
        <v>2006</v>
      </c>
      <c r="AW700">
        <v>30</v>
      </c>
      <c r="AX700">
        <v>3.6999999999999999E-4</v>
      </c>
      <c r="AY700">
        <v>3.6999999999999999E-4</v>
      </c>
      <c r="AZ700">
        <v>0.5</v>
      </c>
      <c r="BA700">
        <v>99222</v>
      </c>
      <c r="BB700">
        <v>37</v>
      </c>
      <c r="BC700">
        <v>99203</v>
      </c>
      <c r="BD700">
        <v>5303531</v>
      </c>
      <c r="BE700">
        <v>53.45</v>
      </c>
    </row>
    <row r="701" spans="37:57" x14ac:dyDescent="0.3">
      <c r="AK701">
        <v>2006</v>
      </c>
      <c r="AL701">
        <v>31</v>
      </c>
      <c r="AM701">
        <v>4.6999999999999999E-4</v>
      </c>
      <c r="AN701">
        <v>4.6999999999999999E-4</v>
      </c>
      <c r="AO701">
        <v>0.5</v>
      </c>
      <c r="AP701">
        <v>98608</v>
      </c>
      <c r="AQ701">
        <v>47</v>
      </c>
      <c r="AR701">
        <v>98584</v>
      </c>
      <c r="AS701">
        <v>4789299</v>
      </c>
      <c r="AT701">
        <v>48.57</v>
      </c>
      <c r="AV701">
        <v>2006</v>
      </c>
      <c r="AW701">
        <v>31</v>
      </c>
      <c r="AX701">
        <v>3.2000000000000003E-4</v>
      </c>
      <c r="AY701">
        <v>3.2000000000000003E-4</v>
      </c>
      <c r="AZ701">
        <v>0.5</v>
      </c>
      <c r="BA701">
        <v>99185</v>
      </c>
      <c r="BB701">
        <v>32</v>
      </c>
      <c r="BC701">
        <v>99169</v>
      </c>
      <c r="BD701">
        <v>5204328</v>
      </c>
      <c r="BE701">
        <v>52.47</v>
      </c>
    </row>
    <row r="702" spans="37:57" x14ac:dyDescent="0.3">
      <c r="AK702">
        <v>2006</v>
      </c>
      <c r="AL702">
        <v>32</v>
      </c>
      <c r="AM702">
        <v>5.4000000000000001E-4</v>
      </c>
      <c r="AN702">
        <v>5.4000000000000001E-4</v>
      </c>
      <c r="AO702">
        <v>0.5</v>
      </c>
      <c r="AP702">
        <v>98561</v>
      </c>
      <c r="AQ702">
        <v>54</v>
      </c>
      <c r="AR702">
        <v>98534</v>
      </c>
      <c r="AS702">
        <v>4690715</v>
      </c>
      <c r="AT702">
        <v>47.59</v>
      </c>
      <c r="AV702">
        <v>2006</v>
      </c>
      <c r="AW702">
        <v>32</v>
      </c>
      <c r="AX702">
        <v>4.8000000000000001E-4</v>
      </c>
      <c r="AY702">
        <v>4.8000000000000001E-4</v>
      </c>
      <c r="AZ702">
        <v>0.5</v>
      </c>
      <c r="BA702">
        <v>99153</v>
      </c>
      <c r="BB702">
        <v>48</v>
      </c>
      <c r="BC702">
        <v>99129</v>
      </c>
      <c r="BD702">
        <v>5105159</v>
      </c>
      <c r="BE702">
        <v>51.49</v>
      </c>
    </row>
    <row r="703" spans="37:57" x14ac:dyDescent="0.3">
      <c r="AK703">
        <v>2006</v>
      </c>
      <c r="AL703">
        <v>33</v>
      </c>
      <c r="AM703">
        <v>8.8000000000000003E-4</v>
      </c>
      <c r="AN703">
        <v>8.8000000000000003E-4</v>
      </c>
      <c r="AO703">
        <v>0.5</v>
      </c>
      <c r="AP703">
        <v>98507</v>
      </c>
      <c r="AQ703">
        <v>86</v>
      </c>
      <c r="AR703">
        <v>98464</v>
      </c>
      <c r="AS703">
        <v>4592181</v>
      </c>
      <c r="AT703">
        <v>46.62</v>
      </c>
      <c r="AV703">
        <v>2006</v>
      </c>
      <c r="AW703">
        <v>33</v>
      </c>
      <c r="AX703">
        <v>4.2999999999999999E-4</v>
      </c>
      <c r="AY703">
        <v>4.2999999999999999E-4</v>
      </c>
      <c r="AZ703">
        <v>0.5</v>
      </c>
      <c r="BA703">
        <v>99105</v>
      </c>
      <c r="BB703">
        <v>42</v>
      </c>
      <c r="BC703">
        <v>99084</v>
      </c>
      <c r="BD703">
        <v>5006030</v>
      </c>
      <c r="BE703">
        <v>50.51</v>
      </c>
    </row>
    <row r="704" spans="37:57" x14ac:dyDescent="0.3">
      <c r="AK704">
        <v>2006</v>
      </c>
      <c r="AL704">
        <v>34</v>
      </c>
      <c r="AM704">
        <v>5.0000000000000001E-4</v>
      </c>
      <c r="AN704">
        <v>5.0000000000000001E-4</v>
      </c>
      <c r="AO704">
        <v>0.5</v>
      </c>
      <c r="AP704">
        <v>98421</v>
      </c>
      <c r="AQ704">
        <v>49</v>
      </c>
      <c r="AR704">
        <v>98396</v>
      </c>
      <c r="AS704">
        <v>4493716</v>
      </c>
      <c r="AT704">
        <v>45.66</v>
      </c>
      <c r="AV704">
        <v>2006</v>
      </c>
      <c r="AW704">
        <v>34</v>
      </c>
      <c r="AX704">
        <v>4.2000000000000002E-4</v>
      </c>
      <c r="AY704">
        <v>4.2000000000000002E-4</v>
      </c>
      <c r="AZ704">
        <v>0.5</v>
      </c>
      <c r="BA704">
        <v>99063</v>
      </c>
      <c r="BB704">
        <v>42</v>
      </c>
      <c r="BC704">
        <v>99042</v>
      </c>
      <c r="BD704">
        <v>4906946</v>
      </c>
      <c r="BE704">
        <v>49.53</v>
      </c>
    </row>
    <row r="705" spans="37:57" x14ac:dyDescent="0.3">
      <c r="AK705">
        <v>2006</v>
      </c>
      <c r="AL705">
        <v>35</v>
      </c>
      <c r="AM705">
        <v>6.4000000000000005E-4</v>
      </c>
      <c r="AN705">
        <v>6.4000000000000005E-4</v>
      </c>
      <c r="AO705">
        <v>0.5</v>
      </c>
      <c r="AP705">
        <v>98371</v>
      </c>
      <c r="AQ705">
        <v>63</v>
      </c>
      <c r="AR705">
        <v>98340</v>
      </c>
      <c r="AS705">
        <v>4395320</v>
      </c>
      <c r="AT705">
        <v>44.68</v>
      </c>
      <c r="AV705">
        <v>2006</v>
      </c>
      <c r="AW705">
        <v>35</v>
      </c>
      <c r="AX705">
        <v>4.2999999999999999E-4</v>
      </c>
      <c r="AY705">
        <v>4.2999999999999999E-4</v>
      </c>
      <c r="AZ705">
        <v>0.5</v>
      </c>
      <c r="BA705">
        <v>99021</v>
      </c>
      <c r="BB705">
        <v>42</v>
      </c>
      <c r="BC705">
        <v>99000</v>
      </c>
      <c r="BD705">
        <v>4807904</v>
      </c>
      <c r="BE705">
        <v>48.55</v>
      </c>
    </row>
    <row r="706" spans="37:57" x14ac:dyDescent="0.3">
      <c r="AK706">
        <v>2006</v>
      </c>
      <c r="AL706">
        <v>36</v>
      </c>
      <c r="AM706">
        <v>8.7000000000000001E-4</v>
      </c>
      <c r="AN706">
        <v>8.7000000000000001E-4</v>
      </c>
      <c r="AO706">
        <v>0.5</v>
      </c>
      <c r="AP706">
        <v>98309</v>
      </c>
      <c r="AQ706">
        <v>86</v>
      </c>
      <c r="AR706">
        <v>98266</v>
      </c>
      <c r="AS706">
        <v>4296980</v>
      </c>
      <c r="AT706">
        <v>43.71</v>
      </c>
      <c r="AV706">
        <v>2006</v>
      </c>
      <c r="AW706">
        <v>36</v>
      </c>
      <c r="AX706">
        <v>5.5000000000000003E-4</v>
      </c>
      <c r="AY706">
        <v>5.5000000000000003E-4</v>
      </c>
      <c r="AZ706">
        <v>0.5</v>
      </c>
      <c r="BA706">
        <v>98979</v>
      </c>
      <c r="BB706">
        <v>55</v>
      </c>
      <c r="BC706">
        <v>98952</v>
      </c>
      <c r="BD706">
        <v>4708904</v>
      </c>
      <c r="BE706">
        <v>47.57</v>
      </c>
    </row>
    <row r="707" spans="37:57" x14ac:dyDescent="0.3">
      <c r="AK707">
        <v>2006</v>
      </c>
      <c r="AL707">
        <v>37</v>
      </c>
      <c r="AM707">
        <v>8.9999999999999998E-4</v>
      </c>
      <c r="AN707">
        <v>8.9999999999999998E-4</v>
      </c>
      <c r="AO707">
        <v>0.5</v>
      </c>
      <c r="AP707">
        <v>98223</v>
      </c>
      <c r="AQ707">
        <v>89</v>
      </c>
      <c r="AR707">
        <v>98179</v>
      </c>
      <c r="AS707">
        <v>4198714</v>
      </c>
      <c r="AT707">
        <v>42.75</v>
      </c>
      <c r="AV707">
        <v>2006</v>
      </c>
      <c r="AW707">
        <v>37</v>
      </c>
      <c r="AX707">
        <v>4.8999999999999998E-4</v>
      </c>
      <c r="AY707">
        <v>4.8999999999999998E-4</v>
      </c>
      <c r="AZ707">
        <v>0.5</v>
      </c>
      <c r="BA707">
        <v>98924</v>
      </c>
      <c r="BB707">
        <v>49</v>
      </c>
      <c r="BC707">
        <v>98900</v>
      </c>
      <c r="BD707">
        <v>4609952</v>
      </c>
      <c r="BE707">
        <v>46.6</v>
      </c>
    </row>
    <row r="708" spans="37:57" x14ac:dyDescent="0.3">
      <c r="AK708">
        <v>2006</v>
      </c>
      <c r="AL708">
        <v>38</v>
      </c>
      <c r="AM708">
        <v>8.5999999999999998E-4</v>
      </c>
      <c r="AN708">
        <v>8.5999999999999998E-4</v>
      </c>
      <c r="AO708">
        <v>0.5</v>
      </c>
      <c r="AP708">
        <v>98134</v>
      </c>
      <c r="AQ708">
        <v>84</v>
      </c>
      <c r="AR708">
        <v>98092</v>
      </c>
      <c r="AS708">
        <v>4100536</v>
      </c>
      <c r="AT708">
        <v>41.78</v>
      </c>
      <c r="AV708">
        <v>2006</v>
      </c>
      <c r="AW708">
        <v>38</v>
      </c>
      <c r="AX708">
        <v>6.0999999999999997E-4</v>
      </c>
      <c r="AY708">
        <v>6.0999999999999997E-4</v>
      </c>
      <c r="AZ708">
        <v>0.5</v>
      </c>
      <c r="BA708">
        <v>98876</v>
      </c>
      <c r="BB708">
        <v>60</v>
      </c>
      <c r="BC708">
        <v>98845</v>
      </c>
      <c r="BD708">
        <v>4511052</v>
      </c>
      <c r="BE708">
        <v>45.62</v>
      </c>
    </row>
    <row r="709" spans="37:57" x14ac:dyDescent="0.3">
      <c r="AK709">
        <v>2006</v>
      </c>
      <c r="AL709">
        <v>39</v>
      </c>
      <c r="AM709">
        <v>1.1299999999999999E-3</v>
      </c>
      <c r="AN709">
        <v>1.1299999999999999E-3</v>
      </c>
      <c r="AO709">
        <v>0.5</v>
      </c>
      <c r="AP709">
        <v>98050</v>
      </c>
      <c r="AQ709">
        <v>111</v>
      </c>
      <c r="AR709">
        <v>97995</v>
      </c>
      <c r="AS709">
        <v>4002443</v>
      </c>
      <c r="AT709">
        <v>40.82</v>
      </c>
      <c r="AV709">
        <v>2006</v>
      </c>
      <c r="AW709">
        <v>39</v>
      </c>
      <c r="AX709">
        <v>4.8999999999999998E-4</v>
      </c>
      <c r="AY709">
        <v>4.8999999999999998E-4</v>
      </c>
      <c r="AZ709">
        <v>0.5</v>
      </c>
      <c r="BA709">
        <v>98815</v>
      </c>
      <c r="BB709">
        <v>48</v>
      </c>
      <c r="BC709">
        <v>98791</v>
      </c>
      <c r="BD709">
        <v>4412207</v>
      </c>
      <c r="BE709">
        <v>44.65</v>
      </c>
    </row>
    <row r="710" spans="37:57" x14ac:dyDescent="0.3">
      <c r="AK710">
        <v>2006</v>
      </c>
      <c r="AL710">
        <v>40</v>
      </c>
      <c r="AM710">
        <v>9.2000000000000003E-4</v>
      </c>
      <c r="AN710">
        <v>9.2000000000000003E-4</v>
      </c>
      <c r="AO710">
        <v>0.5</v>
      </c>
      <c r="AP710">
        <v>97939</v>
      </c>
      <c r="AQ710">
        <v>90</v>
      </c>
      <c r="AR710">
        <v>97894</v>
      </c>
      <c r="AS710">
        <v>3904449</v>
      </c>
      <c r="AT710">
        <v>39.869999999999997</v>
      </c>
      <c r="AV710">
        <v>2006</v>
      </c>
      <c r="AW710">
        <v>40</v>
      </c>
      <c r="AX710">
        <v>7.1000000000000002E-4</v>
      </c>
      <c r="AY710">
        <v>7.1000000000000002E-4</v>
      </c>
      <c r="AZ710">
        <v>0.5</v>
      </c>
      <c r="BA710">
        <v>98767</v>
      </c>
      <c r="BB710">
        <v>70</v>
      </c>
      <c r="BC710">
        <v>98732</v>
      </c>
      <c r="BD710">
        <v>4313416</v>
      </c>
      <c r="BE710">
        <v>43.67</v>
      </c>
    </row>
    <row r="711" spans="37:57" x14ac:dyDescent="0.3">
      <c r="AK711">
        <v>2006</v>
      </c>
      <c r="AL711">
        <v>41</v>
      </c>
      <c r="AM711">
        <v>1.32E-3</v>
      </c>
      <c r="AN711">
        <v>1.32E-3</v>
      </c>
      <c r="AO711">
        <v>0.5</v>
      </c>
      <c r="AP711">
        <v>97849</v>
      </c>
      <c r="AQ711">
        <v>129</v>
      </c>
      <c r="AR711">
        <v>97785</v>
      </c>
      <c r="AS711">
        <v>3806554</v>
      </c>
      <c r="AT711">
        <v>38.9</v>
      </c>
      <c r="AV711">
        <v>2006</v>
      </c>
      <c r="AW711">
        <v>41</v>
      </c>
      <c r="AX711">
        <v>7.3999999999999999E-4</v>
      </c>
      <c r="AY711">
        <v>7.3999999999999999E-4</v>
      </c>
      <c r="AZ711">
        <v>0.5</v>
      </c>
      <c r="BA711">
        <v>98697</v>
      </c>
      <c r="BB711">
        <v>73</v>
      </c>
      <c r="BC711">
        <v>98661</v>
      </c>
      <c r="BD711">
        <v>4214683</v>
      </c>
      <c r="BE711">
        <v>42.7</v>
      </c>
    </row>
    <row r="712" spans="37:57" x14ac:dyDescent="0.3">
      <c r="AK712">
        <v>2006</v>
      </c>
      <c r="AL712">
        <v>42</v>
      </c>
      <c r="AM712">
        <v>1.5299999999999999E-3</v>
      </c>
      <c r="AN712">
        <v>1.5299999999999999E-3</v>
      </c>
      <c r="AO712">
        <v>0.5</v>
      </c>
      <c r="AP712">
        <v>97720</v>
      </c>
      <c r="AQ712">
        <v>150</v>
      </c>
      <c r="AR712">
        <v>97645</v>
      </c>
      <c r="AS712">
        <v>3708770</v>
      </c>
      <c r="AT712">
        <v>37.950000000000003</v>
      </c>
      <c r="AV712">
        <v>2006</v>
      </c>
      <c r="AW712">
        <v>42</v>
      </c>
      <c r="AX712">
        <v>6.4999999999999997E-4</v>
      </c>
      <c r="AY712">
        <v>6.4999999999999997E-4</v>
      </c>
      <c r="AZ712">
        <v>0.5</v>
      </c>
      <c r="BA712">
        <v>98625</v>
      </c>
      <c r="BB712">
        <v>64</v>
      </c>
      <c r="BC712">
        <v>98592</v>
      </c>
      <c r="BD712">
        <v>4116022</v>
      </c>
      <c r="BE712">
        <v>41.73</v>
      </c>
    </row>
    <row r="713" spans="37:57" x14ac:dyDescent="0.3">
      <c r="AK713">
        <v>2006</v>
      </c>
      <c r="AL713">
        <v>43</v>
      </c>
      <c r="AM713">
        <v>1.31E-3</v>
      </c>
      <c r="AN713">
        <v>1.31E-3</v>
      </c>
      <c r="AO713">
        <v>0.5</v>
      </c>
      <c r="AP713">
        <v>97570</v>
      </c>
      <c r="AQ713">
        <v>128</v>
      </c>
      <c r="AR713">
        <v>97506</v>
      </c>
      <c r="AS713">
        <v>3611125</v>
      </c>
      <c r="AT713">
        <v>37.01</v>
      </c>
      <c r="AV713">
        <v>2006</v>
      </c>
      <c r="AW713">
        <v>43</v>
      </c>
      <c r="AX713">
        <v>8.8999999999999995E-4</v>
      </c>
      <c r="AY713">
        <v>8.8999999999999995E-4</v>
      </c>
      <c r="AZ713">
        <v>0.5</v>
      </c>
      <c r="BA713">
        <v>98560</v>
      </c>
      <c r="BB713">
        <v>88</v>
      </c>
      <c r="BC713">
        <v>98516</v>
      </c>
      <c r="BD713">
        <v>4017430</v>
      </c>
      <c r="BE713">
        <v>40.76</v>
      </c>
    </row>
    <row r="714" spans="37:57" x14ac:dyDescent="0.3">
      <c r="AK714">
        <v>2006</v>
      </c>
      <c r="AL714">
        <v>44</v>
      </c>
      <c r="AM714">
        <v>1.5499999999999999E-3</v>
      </c>
      <c r="AN714">
        <v>1.5499999999999999E-3</v>
      </c>
      <c r="AO714">
        <v>0.5</v>
      </c>
      <c r="AP714">
        <v>97442</v>
      </c>
      <c r="AQ714">
        <v>151</v>
      </c>
      <c r="AR714">
        <v>97367</v>
      </c>
      <c r="AS714">
        <v>3513619</v>
      </c>
      <c r="AT714">
        <v>36.06</v>
      </c>
      <c r="AV714">
        <v>2006</v>
      </c>
      <c r="AW714">
        <v>44</v>
      </c>
      <c r="AX714">
        <v>1.1100000000000001E-3</v>
      </c>
      <c r="AY714">
        <v>1.1100000000000001E-3</v>
      </c>
      <c r="AZ714">
        <v>0.5</v>
      </c>
      <c r="BA714">
        <v>98472</v>
      </c>
      <c r="BB714">
        <v>109</v>
      </c>
      <c r="BC714">
        <v>98418</v>
      </c>
      <c r="BD714">
        <v>3918914</v>
      </c>
      <c r="BE714">
        <v>39.799999999999997</v>
      </c>
    </row>
    <row r="715" spans="37:57" x14ac:dyDescent="0.3">
      <c r="AK715">
        <v>2006</v>
      </c>
      <c r="AL715">
        <v>45</v>
      </c>
      <c r="AM715">
        <v>1.5900000000000001E-3</v>
      </c>
      <c r="AN715">
        <v>1.5900000000000001E-3</v>
      </c>
      <c r="AO715">
        <v>0.5</v>
      </c>
      <c r="AP715">
        <v>97291</v>
      </c>
      <c r="AQ715">
        <v>154</v>
      </c>
      <c r="AR715">
        <v>97214</v>
      </c>
      <c r="AS715">
        <v>3416252</v>
      </c>
      <c r="AT715">
        <v>35.11</v>
      </c>
      <c r="AV715">
        <v>2006</v>
      </c>
      <c r="AW715">
        <v>45</v>
      </c>
      <c r="AX715">
        <v>1.08E-3</v>
      </c>
      <c r="AY715">
        <v>1.08E-3</v>
      </c>
      <c r="AZ715">
        <v>0.5</v>
      </c>
      <c r="BA715">
        <v>98363</v>
      </c>
      <c r="BB715">
        <v>106</v>
      </c>
      <c r="BC715">
        <v>98310</v>
      </c>
      <c r="BD715">
        <v>3820496</v>
      </c>
      <c r="BE715">
        <v>38.840000000000003</v>
      </c>
    </row>
    <row r="716" spans="37:57" x14ac:dyDescent="0.3">
      <c r="AK716">
        <v>2006</v>
      </c>
      <c r="AL716">
        <v>46</v>
      </c>
      <c r="AM716">
        <v>2E-3</v>
      </c>
      <c r="AN716">
        <v>2E-3</v>
      </c>
      <c r="AO716">
        <v>0.5</v>
      </c>
      <c r="AP716">
        <v>97137</v>
      </c>
      <c r="AQ716">
        <v>194</v>
      </c>
      <c r="AR716">
        <v>97040</v>
      </c>
      <c r="AS716">
        <v>3319038</v>
      </c>
      <c r="AT716">
        <v>34.17</v>
      </c>
      <c r="AV716">
        <v>2006</v>
      </c>
      <c r="AW716">
        <v>46</v>
      </c>
      <c r="AX716">
        <v>1.17E-3</v>
      </c>
      <c r="AY716">
        <v>1.17E-3</v>
      </c>
      <c r="AZ716">
        <v>0.5</v>
      </c>
      <c r="BA716">
        <v>98257</v>
      </c>
      <c r="BB716">
        <v>115</v>
      </c>
      <c r="BC716">
        <v>98199</v>
      </c>
      <c r="BD716">
        <v>3722186</v>
      </c>
      <c r="BE716">
        <v>37.880000000000003</v>
      </c>
    </row>
    <row r="717" spans="37:57" x14ac:dyDescent="0.3">
      <c r="AK717">
        <v>2006</v>
      </c>
      <c r="AL717">
        <v>47</v>
      </c>
      <c r="AM717">
        <v>2.16E-3</v>
      </c>
      <c r="AN717">
        <v>2.16E-3</v>
      </c>
      <c r="AO717">
        <v>0.5</v>
      </c>
      <c r="AP717">
        <v>96943</v>
      </c>
      <c r="AQ717">
        <v>209</v>
      </c>
      <c r="AR717">
        <v>96839</v>
      </c>
      <c r="AS717">
        <v>3221998</v>
      </c>
      <c r="AT717">
        <v>33.24</v>
      </c>
      <c r="AV717">
        <v>2006</v>
      </c>
      <c r="AW717">
        <v>47</v>
      </c>
      <c r="AX717">
        <v>1.24E-3</v>
      </c>
      <c r="AY717">
        <v>1.24E-3</v>
      </c>
      <c r="AZ717">
        <v>0.5</v>
      </c>
      <c r="BA717">
        <v>98142</v>
      </c>
      <c r="BB717">
        <v>122</v>
      </c>
      <c r="BC717">
        <v>98081</v>
      </c>
      <c r="BD717">
        <v>3623987</v>
      </c>
      <c r="BE717">
        <v>36.93</v>
      </c>
    </row>
    <row r="718" spans="37:57" x14ac:dyDescent="0.3">
      <c r="AK718">
        <v>2006</v>
      </c>
      <c r="AL718">
        <v>48</v>
      </c>
      <c r="AM718">
        <v>2.0799999999999998E-3</v>
      </c>
      <c r="AN718">
        <v>2.0699999999999998E-3</v>
      </c>
      <c r="AO718">
        <v>0.5</v>
      </c>
      <c r="AP718">
        <v>96734</v>
      </c>
      <c r="AQ718">
        <v>201</v>
      </c>
      <c r="AR718">
        <v>96634</v>
      </c>
      <c r="AS718">
        <v>3125159</v>
      </c>
      <c r="AT718">
        <v>32.31</v>
      </c>
      <c r="AV718">
        <v>2006</v>
      </c>
      <c r="AW718">
        <v>48</v>
      </c>
      <c r="AX718">
        <v>1.8E-3</v>
      </c>
      <c r="AY718">
        <v>1.8E-3</v>
      </c>
      <c r="AZ718">
        <v>0.5</v>
      </c>
      <c r="BA718">
        <v>98020</v>
      </c>
      <c r="BB718">
        <v>176</v>
      </c>
      <c r="BC718">
        <v>97932</v>
      </c>
      <c r="BD718">
        <v>3525907</v>
      </c>
      <c r="BE718">
        <v>35.97</v>
      </c>
    </row>
    <row r="719" spans="37:57" x14ac:dyDescent="0.3">
      <c r="AK719">
        <v>2006</v>
      </c>
      <c r="AL719">
        <v>49</v>
      </c>
      <c r="AM719">
        <v>2.4199999999999998E-3</v>
      </c>
      <c r="AN719">
        <v>2.4199999999999998E-3</v>
      </c>
      <c r="AO719">
        <v>0.5</v>
      </c>
      <c r="AP719">
        <v>96533</v>
      </c>
      <c r="AQ719">
        <v>234</v>
      </c>
      <c r="AR719">
        <v>96417</v>
      </c>
      <c r="AS719">
        <v>3028525</v>
      </c>
      <c r="AT719">
        <v>31.37</v>
      </c>
      <c r="AV719">
        <v>2006</v>
      </c>
      <c r="AW719">
        <v>49</v>
      </c>
      <c r="AX719">
        <v>1.73E-3</v>
      </c>
      <c r="AY719">
        <v>1.73E-3</v>
      </c>
      <c r="AZ719">
        <v>0.5</v>
      </c>
      <c r="BA719">
        <v>97844</v>
      </c>
      <c r="BB719">
        <v>169</v>
      </c>
      <c r="BC719">
        <v>97759</v>
      </c>
      <c r="BD719">
        <v>3427974</v>
      </c>
      <c r="BE719">
        <v>35.04</v>
      </c>
    </row>
    <row r="720" spans="37:57" x14ac:dyDescent="0.3">
      <c r="AK720">
        <v>2006</v>
      </c>
      <c r="AL720">
        <v>50</v>
      </c>
      <c r="AM720">
        <v>2.8700000000000002E-3</v>
      </c>
      <c r="AN720">
        <v>2.8700000000000002E-3</v>
      </c>
      <c r="AO720">
        <v>0.5</v>
      </c>
      <c r="AP720">
        <v>96300</v>
      </c>
      <c r="AQ720">
        <v>276</v>
      </c>
      <c r="AR720">
        <v>96162</v>
      </c>
      <c r="AS720">
        <v>2932109</v>
      </c>
      <c r="AT720">
        <v>30.45</v>
      </c>
      <c r="AV720">
        <v>2006</v>
      </c>
      <c r="AW720">
        <v>50</v>
      </c>
      <c r="AX720">
        <v>1.8500000000000001E-3</v>
      </c>
      <c r="AY720">
        <v>1.8500000000000001E-3</v>
      </c>
      <c r="AZ720">
        <v>0.5</v>
      </c>
      <c r="BA720">
        <v>97675</v>
      </c>
      <c r="BB720">
        <v>180</v>
      </c>
      <c r="BC720">
        <v>97585</v>
      </c>
      <c r="BD720">
        <v>3330215</v>
      </c>
      <c r="BE720">
        <v>34.090000000000003</v>
      </c>
    </row>
    <row r="721" spans="37:57" x14ac:dyDescent="0.3">
      <c r="AK721">
        <v>2006</v>
      </c>
      <c r="AL721">
        <v>51</v>
      </c>
      <c r="AM721">
        <v>3.3E-3</v>
      </c>
      <c r="AN721">
        <v>3.29E-3</v>
      </c>
      <c r="AO721">
        <v>0.5</v>
      </c>
      <c r="AP721">
        <v>96023</v>
      </c>
      <c r="AQ721">
        <v>316</v>
      </c>
      <c r="AR721">
        <v>95865</v>
      </c>
      <c r="AS721">
        <v>2835947</v>
      </c>
      <c r="AT721">
        <v>29.53</v>
      </c>
      <c r="AV721">
        <v>2006</v>
      </c>
      <c r="AW721">
        <v>51</v>
      </c>
      <c r="AX721">
        <v>2.1299999999999999E-3</v>
      </c>
      <c r="AY721">
        <v>2.1299999999999999E-3</v>
      </c>
      <c r="AZ721">
        <v>0.5</v>
      </c>
      <c r="BA721">
        <v>97494</v>
      </c>
      <c r="BB721">
        <v>208</v>
      </c>
      <c r="BC721">
        <v>97391</v>
      </c>
      <c r="BD721">
        <v>3232630</v>
      </c>
      <c r="BE721">
        <v>33.159999999999997</v>
      </c>
    </row>
    <row r="722" spans="37:57" x14ac:dyDescent="0.3">
      <c r="AK722">
        <v>2006</v>
      </c>
      <c r="AL722">
        <v>52</v>
      </c>
      <c r="AM722">
        <v>3.63E-3</v>
      </c>
      <c r="AN722">
        <v>3.63E-3</v>
      </c>
      <c r="AO722">
        <v>0.5</v>
      </c>
      <c r="AP722">
        <v>95707</v>
      </c>
      <c r="AQ722">
        <v>347</v>
      </c>
      <c r="AR722">
        <v>95534</v>
      </c>
      <c r="AS722">
        <v>2740082</v>
      </c>
      <c r="AT722">
        <v>28.63</v>
      </c>
      <c r="AV722">
        <v>2006</v>
      </c>
      <c r="AW722">
        <v>52</v>
      </c>
      <c r="AX722">
        <v>2.4499999999999999E-3</v>
      </c>
      <c r="AY722">
        <v>2.4499999999999999E-3</v>
      </c>
      <c r="AZ722">
        <v>0.5</v>
      </c>
      <c r="BA722">
        <v>97287</v>
      </c>
      <c r="BB722">
        <v>238</v>
      </c>
      <c r="BC722">
        <v>97168</v>
      </c>
      <c r="BD722">
        <v>3135240</v>
      </c>
      <c r="BE722">
        <v>32.229999999999997</v>
      </c>
    </row>
    <row r="723" spans="37:57" x14ac:dyDescent="0.3">
      <c r="AK723">
        <v>2006</v>
      </c>
      <c r="AL723">
        <v>53</v>
      </c>
      <c r="AM723">
        <v>4.62E-3</v>
      </c>
      <c r="AN723">
        <v>4.5999999999999999E-3</v>
      </c>
      <c r="AO723">
        <v>0.5</v>
      </c>
      <c r="AP723">
        <v>95360</v>
      </c>
      <c r="AQ723">
        <v>439</v>
      </c>
      <c r="AR723">
        <v>95140</v>
      </c>
      <c r="AS723">
        <v>2644549</v>
      </c>
      <c r="AT723">
        <v>27.73</v>
      </c>
      <c r="AV723">
        <v>2006</v>
      </c>
      <c r="AW723">
        <v>53</v>
      </c>
      <c r="AX723">
        <v>2.6900000000000001E-3</v>
      </c>
      <c r="AY723">
        <v>2.6800000000000001E-3</v>
      </c>
      <c r="AZ723">
        <v>0.5</v>
      </c>
      <c r="BA723">
        <v>97049</v>
      </c>
      <c r="BB723">
        <v>260</v>
      </c>
      <c r="BC723">
        <v>96918</v>
      </c>
      <c r="BD723">
        <v>3038072</v>
      </c>
      <c r="BE723">
        <v>31.3</v>
      </c>
    </row>
    <row r="724" spans="37:57" x14ac:dyDescent="0.3">
      <c r="AK724">
        <v>2006</v>
      </c>
      <c r="AL724">
        <v>54</v>
      </c>
      <c r="AM724">
        <v>4.5199999999999997E-3</v>
      </c>
      <c r="AN724">
        <v>4.5100000000000001E-3</v>
      </c>
      <c r="AO724">
        <v>0.5</v>
      </c>
      <c r="AP724">
        <v>94921</v>
      </c>
      <c r="AQ724">
        <v>428</v>
      </c>
      <c r="AR724">
        <v>94707</v>
      </c>
      <c r="AS724">
        <v>2549408</v>
      </c>
      <c r="AT724">
        <v>26.86</v>
      </c>
      <c r="AV724">
        <v>2006</v>
      </c>
      <c r="AW724">
        <v>54</v>
      </c>
      <c r="AX724">
        <v>2.9099999999999998E-3</v>
      </c>
      <c r="AY724">
        <v>2.9099999999999998E-3</v>
      </c>
      <c r="AZ724">
        <v>0.5</v>
      </c>
      <c r="BA724">
        <v>96788</v>
      </c>
      <c r="BB724">
        <v>282</v>
      </c>
      <c r="BC724">
        <v>96647</v>
      </c>
      <c r="BD724">
        <v>2941154</v>
      </c>
      <c r="BE724">
        <v>30.39</v>
      </c>
    </row>
    <row r="725" spans="37:57" x14ac:dyDescent="0.3">
      <c r="AK725">
        <v>2006</v>
      </c>
      <c r="AL725">
        <v>55</v>
      </c>
      <c r="AM725">
        <v>4.8199999999999996E-3</v>
      </c>
      <c r="AN725">
        <v>4.7999999999999996E-3</v>
      </c>
      <c r="AO725">
        <v>0.5</v>
      </c>
      <c r="AP725">
        <v>94493</v>
      </c>
      <c r="AQ725">
        <v>454</v>
      </c>
      <c r="AR725">
        <v>94266</v>
      </c>
      <c r="AS725">
        <v>2454701</v>
      </c>
      <c r="AT725">
        <v>25.98</v>
      </c>
      <c r="AV725">
        <v>2006</v>
      </c>
      <c r="AW725">
        <v>55</v>
      </c>
      <c r="AX725">
        <v>2.8400000000000001E-3</v>
      </c>
      <c r="AY725">
        <v>2.8300000000000001E-3</v>
      </c>
      <c r="AZ725">
        <v>0.5</v>
      </c>
      <c r="BA725">
        <v>96507</v>
      </c>
      <c r="BB725">
        <v>273</v>
      </c>
      <c r="BC725">
        <v>96370</v>
      </c>
      <c r="BD725">
        <v>2844507</v>
      </c>
      <c r="BE725">
        <v>29.47</v>
      </c>
    </row>
    <row r="726" spans="37:57" x14ac:dyDescent="0.3">
      <c r="AK726">
        <v>2006</v>
      </c>
      <c r="AL726">
        <v>56</v>
      </c>
      <c r="AM726">
        <v>5.3499999999999997E-3</v>
      </c>
      <c r="AN726">
        <v>5.3400000000000001E-3</v>
      </c>
      <c r="AO726">
        <v>0.5</v>
      </c>
      <c r="AP726">
        <v>94039</v>
      </c>
      <c r="AQ726">
        <v>502</v>
      </c>
      <c r="AR726">
        <v>93788</v>
      </c>
      <c r="AS726">
        <v>2360435</v>
      </c>
      <c r="AT726">
        <v>25.1</v>
      </c>
      <c r="AV726">
        <v>2006</v>
      </c>
      <c r="AW726">
        <v>56</v>
      </c>
      <c r="AX726">
        <v>3.8999999999999998E-3</v>
      </c>
      <c r="AY726">
        <v>3.8999999999999998E-3</v>
      </c>
      <c r="AZ726">
        <v>0.5</v>
      </c>
      <c r="BA726">
        <v>96233</v>
      </c>
      <c r="BB726">
        <v>375</v>
      </c>
      <c r="BC726">
        <v>96046</v>
      </c>
      <c r="BD726">
        <v>2748137</v>
      </c>
      <c r="BE726">
        <v>28.56</v>
      </c>
    </row>
    <row r="727" spans="37:57" x14ac:dyDescent="0.3">
      <c r="AK727">
        <v>2006</v>
      </c>
      <c r="AL727">
        <v>57</v>
      </c>
      <c r="AM727">
        <v>6.1500000000000001E-3</v>
      </c>
      <c r="AN727">
        <v>6.13E-3</v>
      </c>
      <c r="AO727">
        <v>0.5</v>
      </c>
      <c r="AP727">
        <v>93537</v>
      </c>
      <c r="AQ727">
        <v>574</v>
      </c>
      <c r="AR727">
        <v>93251</v>
      </c>
      <c r="AS727">
        <v>2266646</v>
      </c>
      <c r="AT727">
        <v>24.23</v>
      </c>
      <c r="AV727">
        <v>2006</v>
      </c>
      <c r="AW727">
        <v>57</v>
      </c>
      <c r="AX727">
        <v>3.5699999999999998E-3</v>
      </c>
      <c r="AY727">
        <v>3.5599999999999998E-3</v>
      </c>
      <c r="AZ727">
        <v>0.5</v>
      </c>
      <c r="BA727">
        <v>95858</v>
      </c>
      <c r="BB727">
        <v>342</v>
      </c>
      <c r="BC727">
        <v>95687</v>
      </c>
      <c r="BD727">
        <v>2652091</v>
      </c>
      <c r="BE727">
        <v>27.67</v>
      </c>
    </row>
    <row r="728" spans="37:57" x14ac:dyDescent="0.3">
      <c r="AK728">
        <v>2006</v>
      </c>
      <c r="AL728">
        <v>58</v>
      </c>
      <c r="AM728">
        <v>5.8300000000000001E-3</v>
      </c>
      <c r="AN728">
        <v>5.8199999999999997E-3</v>
      </c>
      <c r="AO728">
        <v>0.5</v>
      </c>
      <c r="AP728">
        <v>92964</v>
      </c>
      <c r="AQ728">
        <v>541</v>
      </c>
      <c r="AR728">
        <v>92693</v>
      </c>
      <c r="AS728">
        <v>2173396</v>
      </c>
      <c r="AT728">
        <v>23.38</v>
      </c>
      <c r="AV728">
        <v>2006</v>
      </c>
      <c r="AW728">
        <v>58</v>
      </c>
      <c r="AX728">
        <v>4.13E-3</v>
      </c>
      <c r="AY728">
        <v>4.1200000000000004E-3</v>
      </c>
      <c r="AZ728">
        <v>0.5</v>
      </c>
      <c r="BA728">
        <v>95517</v>
      </c>
      <c r="BB728">
        <v>393</v>
      </c>
      <c r="BC728">
        <v>95320</v>
      </c>
      <c r="BD728">
        <v>2556404</v>
      </c>
      <c r="BE728">
        <v>26.76</v>
      </c>
    </row>
    <row r="729" spans="37:57" x14ac:dyDescent="0.3">
      <c r="AK729">
        <v>2006</v>
      </c>
      <c r="AL729">
        <v>59</v>
      </c>
      <c r="AM729">
        <v>7.1300000000000001E-3</v>
      </c>
      <c r="AN729">
        <v>7.1000000000000004E-3</v>
      </c>
      <c r="AO729">
        <v>0.5</v>
      </c>
      <c r="AP729">
        <v>92423</v>
      </c>
      <c r="AQ729">
        <v>656</v>
      </c>
      <c r="AR729">
        <v>92095</v>
      </c>
      <c r="AS729">
        <v>2080702</v>
      </c>
      <c r="AT729">
        <v>22.51</v>
      </c>
      <c r="AV729">
        <v>2006</v>
      </c>
      <c r="AW729">
        <v>59</v>
      </c>
      <c r="AX729">
        <v>4.64E-3</v>
      </c>
      <c r="AY729">
        <v>4.6299999999999996E-3</v>
      </c>
      <c r="AZ729">
        <v>0.5</v>
      </c>
      <c r="BA729">
        <v>95123</v>
      </c>
      <c r="BB729">
        <v>441</v>
      </c>
      <c r="BC729">
        <v>94903</v>
      </c>
      <c r="BD729">
        <v>2461084</v>
      </c>
      <c r="BE729">
        <v>25.87</v>
      </c>
    </row>
    <row r="730" spans="37:57" x14ac:dyDescent="0.3">
      <c r="AK730">
        <v>2006</v>
      </c>
      <c r="AL730">
        <v>60</v>
      </c>
      <c r="AM730">
        <v>7.7099999999999998E-3</v>
      </c>
      <c r="AN730">
        <v>7.6800000000000002E-3</v>
      </c>
      <c r="AO730">
        <v>0.5</v>
      </c>
      <c r="AP730">
        <v>91767</v>
      </c>
      <c r="AQ730">
        <v>704</v>
      </c>
      <c r="AR730">
        <v>91414</v>
      </c>
      <c r="AS730">
        <v>1988607</v>
      </c>
      <c r="AT730">
        <v>21.67</v>
      </c>
      <c r="AV730">
        <v>2006</v>
      </c>
      <c r="AW730">
        <v>60</v>
      </c>
      <c r="AX730">
        <v>5.3400000000000001E-3</v>
      </c>
      <c r="AY730">
        <v>5.3200000000000001E-3</v>
      </c>
      <c r="AZ730">
        <v>0.5</v>
      </c>
      <c r="BA730">
        <v>94683</v>
      </c>
      <c r="BB730">
        <v>504</v>
      </c>
      <c r="BC730">
        <v>94431</v>
      </c>
      <c r="BD730">
        <v>2366180</v>
      </c>
      <c r="BE730">
        <v>24.99</v>
      </c>
    </row>
    <row r="731" spans="37:57" x14ac:dyDescent="0.3">
      <c r="AK731">
        <v>2006</v>
      </c>
      <c r="AL731">
        <v>61</v>
      </c>
      <c r="AM731">
        <v>8.9099999999999995E-3</v>
      </c>
      <c r="AN731">
        <v>8.8699999999999994E-3</v>
      </c>
      <c r="AO731">
        <v>0.5</v>
      </c>
      <c r="AP731">
        <v>91062</v>
      </c>
      <c r="AQ731">
        <v>808</v>
      </c>
      <c r="AR731">
        <v>90658</v>
      </c>
      <c r="AS731">
        <v>1897193</v>
      </c>
      <c r="AT731">
        <v>20.83</v>
      </c>
      <c r="AV731">
        <v>2006</v>
      </c>
      <c r="AW731">
        <v>61</v>
      </c>
      <c r="AX731">
        <v>5.3899999999999998E-3</v>
      </c>
      <c r="AY731">
        <v>5.3800000000000002E-3</v>
      </c>
      <c r="AZ731">
        <v>0.5</v>
      </c>
      <c r="BA731">
        <v>94179</v>
      </c>
      <c r="BB731">
        <v>506</v>
      </c>
      <c r="BC731">
        <v>93925</v>
      </c>
      <c r="BD731">
        <v>2271750</v>
      </c>
      <c r="BE731">
        <v>24.12</v>
      </c>
    </row>
    <row r="732" spans="37:57" x14ac:dyDescent="0.3">
      <c r="AK732">
        <v>2006</v>
      </c>
      <c r="AL732">
        <v>62</v>
      </c>
      <c r="AM732">
        <v>9.1800000000000007E-3</v>
      </c>
      <c r="AN732">
        <v>9.1400000000000006E-3</v>
      </c>
      <c r="AO732">
        <v>0.5</v>
      </c>
      <c r="AP732">
        <v>90254</v>
      </c>
      <c r="AQ732">
        <v>825</v>
      </c>
      <c r="AR732">
        <v>89842</v>
      </c>
      <c r="AS732">
        <v>1806535</v>
      </c>
      <c r="AT732">
        <v>20.02</v>
      </c>
      <c r="AV732">
        <v>2006</v>
      </c>
      <c r="AW732">
        <v>62</v>
      </c>
      <c r="AX732">
        <v>6.5700000000000003E-3</v>
      </c>
      <c r="AY732">
        <v>6.5500000000000003E-3</v>
      </c>
      <c r="AZ732">
        <v>0.5</v>
      </c>
      <c r="BA732">
        <v>93672</v>
      </c>
      <c r="BB732">
        <v>614</v>
      </c>
      <c r="BC732">
        <v>93365</v>
      </c>
      <c r="BD732">
        <v>2177824</v>
      </c>
      <c r="BE732">
        <v>23.25</v>
      </c>
    </row>
    <row r="733" spans="37:57" x14ac:dyDescent="0.3">
      <c r="AK733">
        <v>2006</v>
      </c>
      <c r="AL733">
        <v>63</v>
      </c>
      <c r="AM733">
        <v>1.0619999999999999E-2</v>
      </c>
      <c r="AN733">
        <v>1.056E-2</v>
      </c>
      <c r="AO733">
        <v>0.5</v>
      </c>
      <c r="AP733">
        <v>89429</v>
      </c>
      <c r="AQ733">
        <v>944</v>
      </c>
      <c r="AR733">
        <v>88957</v>
      </c>
      <c r="AS733">
        <v>1716693</v>
      </c>
      <c r="AT733">
        <v>19.2</v>
      </c>
      <c r="AV733">
        <v>2006</v>
      </c>
      <c r="AW733">
        <v>63</v>
      </c>
      <c r="AX733">
        <v>6.4200000000000004E-3</v>
      </c>
      <c r="AY733">
        <v>6.4000000000000003E-3</v>
      </c>
      <c r="AZ733">
        <v>0.5</v>
      </c>
      <c r="BA733">
        <v>93059</v>
      </c>
      <c r="BB733">
        <v>595</v>
      </c>
      <c r="BC733">
        <v>92761</v>
      </c>
      <c r="BD733">
        <v>2084459</v>
      </c>
      <c r="BE733">
        <v>22.4</v>
      </c>
    </row>
    <row r="734" spans="37:57" x14ac:dyDescent="0.3">
      <c r="AK734">
        <v>2006</v>
      </c>
      <c r="AL734">
        <v>64</v>
      </c>
      <c r="AM734">
        <v>1.1469999999999999E-2</v>
      </c>
      <c r="AN734">
        <v>1.14E-2</v>
      </c>
      <c r="AO734">
        <v>0.5</v>
      </c>
      <c r="AP734">
        <v>88485</v>
      </c>
      <c r="AQ734">
        <v>1009</v>
      </c>
      <c r="AR734">
        <v>87980</v>
      </c>
      <c r="AS734">
        <v>1627736</v>
      </c>
      <c r="AT734">
        <v>18.399999999999999</v>
      </c>
      <c r="AV734">
        <v>2006</v>
      </c>
      <c r="AW734">
        <v>64</v>
      </c>
      <c r="AX734">
        <v>7.77E-3</v>
      </c>
      <c r="AY734">
        <v>7.7400000000000004E-3</v>
      </c>
      <c r="AZ734">
        <v>0.5</v>
      </c>
      <c r="BA734">
        <v>92463</v>
      </c>
      <c r="BB734">
        <v>716</v>
      </c>
      <c r="BC734">
        <v>92105</v>
      </c>
      <c r="BD734">
        <v>1991698</v>
      </c>
      <c r="BE734">
        <v>21.54</v>
      </c>
    </row>
    <row r="735" spans="37:57" x14ac:dyDescent="0.3">
      <c r="AK735">
        <v>2006</v>
      </c>
      <c r="AL735">
        <v>65</v>
      </c>
      <c r="AM735">
        <v>1.417E-2</v>
      </c>
      <c r="AN735">
        <v>1.4069999999999999E-2</v>
      </c>
      <c r="AO735">
        <v>0.5</v>
      </c>
      <c r="AP735">
        <v>87476</v>
      </c>
      <c r="AQ735">
        <v>1231</v>
      </c>
      <c r="AR735">
        <v>86861</v>
      </c>
      <c r="AS735">
        <v>1539755</v>
      </c>
      <c r="AT735">
        <v>17.600000000000001</v>
      </c>
      <c r="AV735">
        <v>2006</v>
      </c>
      <c r="AW735">
        <v>65</v>
      </c>
      <c r="AX735">
        <v>8.0199999999999994E-3</v>
      </c>
      <c r="AY735">
        <v>7.9900000000000006E-3</v>
      </c>
      <c r="AZ735">
        <v>0.5</v>
      </c>
      <c r="BA735">
        <v>91747</v>
      </c>
      <c r="BB735">
        <v>733</v>
      </c>
      <c r="BC735">
        <v>91381</v>
      </c>
      <c r="BD735">
        <v>1899593</v>
      </c>
      <c r="BE735">
        <v>20.7</v>
      </c>
    </row>
    <row r="736" spans="37:57" x14ac:dyDescent="0.3">
      <c r="AK736">
        <v>2006</v>
      </c>
      <c r="AL736">
        <v>66</v>
      </c>
      <c r="AM736">
        <v>1.5440000000000001E-2</v>
      </c>
      <c r="AN736">
        <v>1.532E-2</v>
      </c>
      <c r="AO736">
        <v>0.5</v>
      </c>
      <c r="AP736">
        <v>86245</v>
      </c>
      <c r="AQ736">
        <v>1322</v>
      </c>
      <c r="AR736">
        <v>85584</v>
      </c>
      <c r="AS736">
        <v>1452895</v>
      </c>
      <c r="AT736">
        <v>16.850000000000001</v>
      </c>
      <c r="AV736">
        <v>2006</v>
      </c>
      <c r="AW736">
        <v>66</v>
      </c>
      <c r="AX736">
        <v>8.2900000000000005E-3</v>
      </c>
      <c r="AY736">
        <v>8.26E-3</v>
      </c>
      <c r="AZ736">
        <v>0.5</v>
      </c>
      <c r="BA736">
        <v>91014</v>
      </c>
      <c r="BB736">
        <v>752</v>
      </c>
      <c r="BC736">
        <v>90638</v>
      </c>
      <c r="BD736">
        <v>1808212</v>
      </c>
      <c r="BE736">
        <v>19.87</v>
      </c>
    </row>
    <row r="737" spans="37:57" x14ac:dyDescent="0.3">
      <c r="AK737">
        <v>2006</v>
      </c>
      <c r="AL737">
        <v>67</v>
      </c>
      <c r="AM737">
        <v>1.485E-2</v>
      </c>
      <c r="AN737">
        <v>1.474E-2</v>
      </c>
      <c r="AO737">
        <v>0.5</v>
      </c>
      <c r="AP737">
        <v>84924</v>
      </c>
      <c r="AQ737">
        <v>1252</v>
      </c>
      <c r="AR737">
        <v>84298</v>
      </c>
      <c r="AS737">
        <v>1367310</v>
      </c>
      <c r="AT737">
        <v>16.100000000000001</v>
      </c>
      <c r="AV737">
        <v>2006</v>
      </c>
      <c r="AW737">
        <v>67</v>
      </c>
      <c r="AX737">
        <v>9.2200000000000008E-3</v>
      </c>
      <c r="AY737">
        <v>9.1800000000000007E-3</v>
      </c>
      <c r="AZ737">
        <v>0.5</v>
      </c>
      <c r="BA737">
        <v>90263</v>
      </c>
      <c r="BB737">
        <v>829</v>
      </c>
      <c r="BC737">
        <v>89848</v>
      </c>
      <c r="BD737">
        <v>1717574</v>
      </c>
      <c r="BE737">
        <v>19.03</v>
      </c>
    </row>
    <row r="738" spans="37:57" x14ac:dyDescent="0.3">
      <c r="AK738">
        <v>2006</v>
      </c>
      <c r="AL738">
        <v>68</v>
      </c>
      <c r="AM738">
        <v>1.6670000000000001E-2</v>
      </c>
      <c r="AN738">
        <v>1.653E-2</v>
      </c>
      <c r="AO738">
        <v>0.5</v>
      </c>
      <c r="AP738">
        <v>83672</v>
      </c>
      <c r="AQ738">
        <v>1383</v>
      </c>
      <c r="AR738">
        <v>82980</v>
      </c>
      <c r="AS738">
        <v>1283013</v>
      </c>
      <c r="AT738">
        <v>15.33</v>
      </c>
      <c r="AV738">
        <v>2006</v>
      </c>
      <c r="AW738">
        <v>68</v>
      </c>
      <c r="AX738">
        <v>1.0240000000000001E-2</v>
      </c>
      <c r="AY738">
        <v>1.0189999999999999E-2</v>
      </c>
      <c r="AZ738">
        <v>0.5</v>
      </c>
      <c r="BA738">
        <v>89434</v>
      </c>
      <c r="BB738">
        <v>911</v>
      </c>
      <c r="BC738">
        <v>88978</v>
      </c>
      <c r="BD738">
        <v>1627725</v>
      </c>
      <c r="BE738">
        <v>18.2</v>
      </c>
    </row>
    <row r="739" spans="37:57" x14ac:dyDescent="0.3">
      <c r="AK739">
        <v>2006</v>
      </c>
      <c r="AL739">
        <v>69</v>
      </c>
      <c r="AM739">
        <v>1.8880000000000001E-2</v>
      </c>
      <c r="AN739">
        <v>1.8700000000000001E-2</v>
      </c>
      <c r="AO739">
        <v>0.5</v>
      </c>
      <c r="AP739">
        <v>82289</v>
      </c>
      <c r="AQ739">
        <v>1539</v>
      </c>
      <c r="AR739">
        <v>81519</v>
      </c>
      <c r="AS739">
        <v>1200033</v>
      </c>
      <c r="AT739">
        <v>14.58</v>
      </c>
      <c r="AV739">
        <v>2006</v>
      </c>
      <c r="AW739">
        <v>69</v>
      </c>
      <c r="AX739">
        <v>1.1050000000000001E-2</v>
      </c>
      <c r="AY739">
        <v>1.099E-2</v>
      </c>
      <c r="AZ739">
        <v>0.5</v>
      </c>
      <c r="BA739">
        <v>88523</v>
      </c>
      <c r="BB739">
        <v>972</v>
      </c>
      <c r="BC739">
        <v>88037</v>
      </c>
      <c r="BD739">
        <v>1538747</v>
      </c>
      <c r="BE739">
        <v>17.38</v>
      </c>
    </row>
    <row r="740" spans="37:57" x14ac:dyDescent="0.3">
      <c r="AK740">
        <v>2006</v>
      </c>
      <c r="AL740">
        <v>70</v>
      </c>
      <c r="AM740">
        <v>2.2159999999999999E-2</v>
      </c>
      <c r="AN740">
        <v>2.1919999999999999E-2</v>
      </c>
      <c r="AO740">
        <v>0.5</v>
      </c>
      <c r="AP740">
        <v>80750</v>
      </c>
      <c r="AQ740">
        <v>1770</v>
      </c>
      <c r="AR740">
        <v>79865</v>
      </c>
      <c r="AS740">
        <v>1118514</v>
      </c>
      <c r="AT740">
        <v>13.85</v>
      </c>
      <c r="AV740">
        <v>2006</v>
      </c>
      <c r="AW740">
        <v>70</v>
      </c>
      <c r="AX740">
        <v>1.366E-2</v>
      </c>
      <c r="AY740">
        <v>1.357E-2</v>
      </c>
      <c r="AZ740">
        <v>0.5</v>
      </c>
      <c r="BA740">
        <v>87550</v>
      </c>
      <c r="BB740">
        <v>1188</v>
      </c>
      <c r="BC740">
        <v>86957</v>
      </c>
      <c r="BD740">
        <v>1450710</v>
      </c>
      <c r="BE740">
        <v>16.57</v>
      </c>
    </row>
    <row r="741" spans="37:57" x14ac:dyDescent="0.3">
      <c r="AK741">
        <v>2006</v>
      </c>
      <c r="AL741">
        <v>71</v>
      </c>
      <c r="AM741">
        <v>2.435E-2</v>
      </c>
      <c r="AN741">
        <v>2.4049999999999998E-2</v>
      </c>
      <c r="AO741">
        <v>0.5</v>
      </c>
      <c r="AP741">
        <v>78980</v>
      </c>
      <c r="AQ741">
        <v>1900</v>
      </c>
      <c r="AR741">
        <v>78030</v>
      </c>
      <c r="AS741">
        <v>1038649</v>
      </c>
      <c r="AT741">
        <v>13.15</v>
      </c>
      <c r="AV741">
        <v>2006</v>
      </c>
      <c r="AW741">
        <v>71</v>
      </c>
      <c r="AX741">
        <v>1.396E-2</v>
      </c>
      <c r="AY741">
        <v>1.3860000000000001E-2</v>
      </c>
      <c r="AZ741">
        <v>0.5</v>
      </c>
      <c r="BA741">
        <v>86363</v>
      </c>
      <c r="BB741">
        <v>1197</v>
      </c>
      <c r="BC741">
        <v>85764</v>
      </c>
      <c r="BD741">
        <v>1363754</v>
      </c>
      <c r="BE741">
        <v>15.79</v>
      </c>
    </row>
    <row r="742" spans="37:57" x14ac:dyDescent="0.3">
      <c r="AK742">
        <v>2006</v>
      </c>
      <c r="AL742">
        <v>72</v>
      </c>
      <c r="AM742">
        <v>2.6440000000000002E-2</v>
      </c>
      <c r="AN742">
        <v>2.6089999999999999E-2</v>
      </c>
      <c r="AO742">
        <v>0.5</v>
      </c>
      <c r="AP742">
        <v>77080</v>
      </c>
      <c r="AQ742">
        <v>2011</v>
      </c>
      <c r="AR742">
        <v>76075</v>
      </c>
      <c r="AS742">
        <v>960619</v>
      </c>
      <c r="AT742">
        <v>12.46</v>
      </c>
      <c r="AV742">
        <v>2006</v>
      </c>
      <c r="AW742">
        <v>72</v>
      </c>
      <c r="AX742">
        <v>1.5709999999999998E-2</v>
      </c>
      <c r="AY742">
        <v>1.559E-2</v>
      </c>
      <c r="AZ742">
        <v>0.5</v>
      </c>
      <c r="BA742">
        <v>85166</v>
      </c>
      <c r="BB742">
        <v>1328</v>
      </c>
      <c r="BC742">
        <v>84502</v>
      </c>
      <c r="BD742">
        <v>1277990</v>
      </c>
      <c r="BE742">
        <v>15.01</v>
      </c>
    </row>
    <row r="743" spans="37:57" x14ac:dyDescent="0.3">
      <c r="AK743">
        <v>2006</v>
      </c>
      <c r="AL743">
        <v>73</v>
      </c>
      <c r="AM743">
        <v>2.913E-2</v>
      </c>
      <c r="AN743">
        <v>2.8709999999999999E-2</v>
      </c>
      <c r="AO743">
        <v>0.5</v>
      </c>
      <c r="AP743">
        <v>75069</v>
      </c>
      <c r="AQ743">
        <v>2155</v>
      </c>
      <c r="AR743">
        <v>73991</v>
      </c>
      <c r="AS743">
        <v>884544</v>
      </c>
      <c r="AT743">
        <v>11.78</v>
      </c>
      <c r="AV743">
        <v>2006</v>
      </c>
      <c r="AW743">
        <v>73</v>
      </c>
      <c r="AX743">
        <v>1.7350000000000001E-2</v>
      </c>
      <c r="AY743">
        <v>1.72E-2</v>
      </c>
      <c r="AZ743">
        <v>0.5</v>
      </c>
      <c r="BA743">
        <v>83838</v>
      </c>
      <c r="BB743">
        <v>1442</v>
      </c>
      <c r="BC743">
        <v>83117</v>
      </c>
      <c r="BD743">
        <v>1193488</v>
      </c>
      <c r="BE743">
        <v>14.24</v>
      </c>
    </row>
    <row r="744" spans="37:57" x14ac:dyDescent="0.3">
      <c r="AK744">
        <v>2006</v>
      </c>
      <c r="AL744">
        <v>74</v>
      </c>
      <c r="AM744">
        <v>3.3439999999999998E-2</v>
      </c>
      <c r="AN744">
        <v>3.2890000000000003E-2</v>
      </c>
      <c r="AO744">
        <v>0.5</v>
      </c>
      <c r="AP744">
        <v>72913</v>
      </c>
      <c r="AQ744">
        <v>2398</v>
      </c>
      <c r="AR744">
        <v>71715</v>
      </c>
      <c r="AS744">
        <v>810553</v>
      </c>
      <c r="AT744">
        <v>11.12</v>
      </c>
      <c r="AV744">
        <v>2006</v>
      </c>
      <c r="AW744">
        <v>74</v>
      </c>
      <c r="AX744">
        <v>2.0729999999999998E-2</v>
      </c>
      <c r="AY744">
        <v>2.052E-2</v>
      </c>
      <c r="AZ744">
        <v>0.5</v>
      </c>
      <c r="BA744">
        <v>82396</v>
      </c>
      <c r="BB744">
        <v>1691</v>
      </c>
      <c r="BC744">
        <v>81550</v>
      </c>
      <c r="BD744">
        <v>1110371</v>
      </c>
      <c r="BE744">
        <v>13.48</v>
      </c>
    </row>
    <row r="745" spans="37:57" x14ac:dyDescent="0.3">
      <c r="AK745">
        <v>2006</v>
      </c>
      <c r="AL745">
        <v>75</v>
      </c>
      <c r="AM745">
        <v>3.6510000000000001E-2</v>
      </c>
      <c r="AN745">
        <v>3.5860000000000003E-2</v>
      </c>
      <c r="AO745">
        <v>0.5</v>
      </c>
      <c r="AP745">
        <v>70516</v>
      </c>
      <c r="AQ745">
        <v>2528</v>
      </c>
      <c r="AR745">
        <v>69251</v>
      </c>
      <c r="AS745">
        <v>738838</v>
      </c>
      <c r="AT745">
        <v>10.48</v>
      </c>
      <c r="AV745">
        <v>2006</v>
      </c>
      <c r="AW745">
        <v>75</v>
      </c>
      <c r="AX745">
        <v>2.1430000000000001E-2</v>
      </c>
      <c r="AY745">
        <v>2.121E-2</v>
      </c>
      <c r="AZ745">
        <v>0.5</v>
      </c>
      <c r="BA745">
        <v>80705</v>
      </c>
      <c r="BB745">
        <v>1711</v>
      </c>
      <c r="BC745">
        <v>79849</v>
      </c>
      <c r="BD745">
        <v>1028821</v>
      </c>
      <c r="BE745">
        <v>12.75</v>
      </c>
    </row>
    <row r="746" spans="37:57" x14ac:dyDescent="0.3">
      <c r="AK746">
        <v>2006</v>
      </c>
      <c r="AL746">
        <v>76</v>
      </c>
      <c r="AM746">
        <v>4.1980000000000003E-2</v>
      </c>
      <c r="AN746">
        <v>4.1110000000000001E-2</v>
      </c>
      <c r="AO746">
        <v>0.5</v>
      </c>
      <c r="AP746">
        <v>67987</v>
      </c>
      <c r="AQ746">
        <v>2795</v>
      </c>
      <c r="AR746">
        <v>66590</v>
      </c>
      <c r="AS746">
        <v>669587</v>
      </c>
      <c r="AT746">
        <v>9.85</v>
      </c>
      <c r="AV746">
        <v>2006</v>
      </c>
      <c r="AW746">
        <v>76</v>
      </c>
      <c r="AX746">
        <v>2.4580000000000001E-2</v>
      </c>
      <c r="AY746">
        <v>2.4279999999999999E-2</v>
      </c>
      <c r="AZ746">
        <v>0.5</v>
      </c>
      <c r="BA746">
        <v>78994</v>
      </c>
      <c r="BB746">
        <v>1918</v>
      </c>
      <c r="BC746">
        <v>78035</v>
      </c>
      <c r="BD746">
        <v>948971</v>
      </c>
      <c r="BE746">
        <v>12.01</v>
      </c>
    </row>
    <row r="747" spans="37:57" x14ac:dyDescent="0.3">
      <c r="AK747">
        <v>2006</v>
      </c>
      <c r="AL747">
        <v>77</v>
      </c>
      <c r="AM747">
        <v>4.6300000000000001E-2</v>
      </c>
      <c r="AN747">
        <v>4.5249999999999999E-2</v>
      </c>
      <c r="AO747">
        <v>0.5</v>
      </c>
      <c r="AP747">
        <v>65192</v>
      </c>
      <c r="AQ747">
        <v>2950</v>
      </c>
      <c r="AR747">
        <v>63717</v>
      </c>
      <c r="AS747">
        <v>602997</v>
      </c>
      <c r="AT747">
        <v>9.25</v>
      </c>
      <c r="AV747">
        <v>2006</v>
      </c>
      <c r="AW747">
        <v>77</v>
      </c>
      <c r="AX747">
        <v>2.8039999999999999E-2</v>
      </c>
      <c r="AY747">
        <v>2.7650000000000001E-2</v>
      </c>
      <c r="AZ747">
        <v>0.5</v>
      </c>
      <c r="BA747">
        <v>77076</v>
      </c>
      <c r="BB747">
        <v>2131</v>
      </c>
      <c r="BC747">
        <v>76010</v>
      </c>
      <c r="BD747">
        <v>870937</v>
      </c>
      <c r="BE747">
        <v>11.3</v>
      </c>
    </row>
    <row r="748" spans="37:57" x14ac:dyDescent="0.3">
      <c r="AK748">
        <v>2006</v>
      </c>
      <c r="AL748">
        <v>78</v>
      </c>
      <c r="AM748">
        <v>5.142E-2</v>
      </c>
      <c r="AN748">
        <v>5.0130000000000001E-2</v>
      </c>
      <c r="AO748">
        <v>0.5</v>
      </c>
      <c r="AP748">
        <v>62242</v>
      </c>
      <c r="AQ748">
        <v>3120</v>
      </c>
      <c r="AR748">
        <v>60682</v>
      </c>
      <c r="AS748">
        <v>539280</v>
      </c>
      <c r="AT748">
        <v>8.66</v>
      </c>
      <c r="AV748">
        <v>2006</v>
      </c>
      <c r="AW748">
        <v>78</v>
      </c>
      <c r="AX748">
        <v>3.3250000000000002E-2</v>
      </c>
      <c r="AY748">
        <v>3.27E-2</v>
      </c>
      <c r="AZ748">
        <v>0.5</v>
      </c>
      <c r="BA748">
        <v>74944</v>
      </c>
      <c r="BB748">
        <v>2451</v>
      </c>
      <c r="BC748">
        <v>73719</v>
      </c>
      <c r="BD748">
        <v>794927</v>
      </c>
      <c r="BE748">
        <v>10.61</v>
      </c>
    </row>
    <row r="749" spans="37:57" x14ac:dyDescent="0.3">
      <c r="AK749">
        <v>2006</v>
      </c>
      <c r="AL749">
        <v>79</v>
      </c>
      <c r="AM749">
        <v>5.8709999999999998E-2</v>
      </c>
      <c r="AN749">
        <v>5.7029999999999997E-2</v>
      </c>
      <c r="AO749">
        <v>0.5</v>
      </c>
      <c r="AP749">
        <v>59122</v>
      </c>
      <c r="AQ749">
        <v>3372</v>
      </c>
      <c r="AR749">
        <v>57436</v>
      </c>
      <c r="AS749">
        <v>478598</v>
      </c>
      <c r="AT749">
        <v>8.1</v>
      </c>
      <c r="AV749">
        <v>2006</v>
      </c>
      <c r="AW749">
        <v>79</v>
      </c>
      <c r="AX749">
        <v>3.6720000000000003E-2</v>
      </c>
      <c r="AY749">
        <v>3.6049999999999999E-2</v>
      </c>
      <c r="AZ749">
        <v>0.5</v>
      </c>
      <c r="BA749">
        <v>72493</v>
      </c>
      <c r="BB749">
        <v>2614</v>
      </c>
      <c r="BC749">
        <v>71187</v>
      </c>
      <c r="BD749">
        <v>721208</v>
      </c>
      <c r="BE749">
        <v>9.9499999999999993</v>
      </c>
    </row>
    <row r="750" spans="37:57" x14ac:dyDescent="0.3">
      <c r="AK750">
        <v>2006</v>
      </c>
      <c r="AL750">
        <v>80</v>
      </c>
      <c r="AM750">
        <v>6.7229999999999998E-2</v>
      </c>
      <c r="AN750">
        <v>6.5040000000000001E-2</v>
      </c>
      <c r="AO750">
        <v>0.5</v>
      </c>
      <c r="AP750">
        <v>55750</v>
      </c>
      <c r="AQ750">
        <v>3626</v>
      </c>
      <c r="AR750">
        <v>53937</v>
      </c>
      <c r="AS750">
        <v>421163</v>
      </c>
      <c r="AT750">
        <v>7.55</v>
      </c>
      <c r="AV750">
        <v>2006</v>
      </c>
      <c r="AW750">
        <v>80</v>
      </c>
      <c r="AX750">
        <v>3.9059999999999997E-2</v>
      </c>
      <c r="AY750">
        <v>3.832E-2</v>
      </c>
      <c r="AZ750">
        <v>0.5</v>
      </c>
      <c r="BA750">
        <v>69880</v>
      </c>
      <c r="BB750">
        <v>2677</v>
      </c>
      <c r="BC750">
        <v>68541</v>
      </c>
      <c r="BD750">
        <v>650021</v>
      </c>
      <c r="BE750">
        <v>9.3000000000000007</v>
      </c>
    </row>
    <row r="751" spans="37:57" x14ac:dyDescent="0.3">
      <c r="AK751">
        <v>2006</v>
      </c>
      <c r="AL751">
        <v>81</v>
      </c>
      <c r="AM751">
        <v>7.6829999999999996E-2</v>
      </c>
      <c r="AN751">
        <v>7.399E-2</v>
      </c>
      <c r="AO751">
        <v>0.5</v>
      </c>
      <c r="AP751">
        <v>52124</v>
      </c>
      <c r="AQ751">
        <v>3857</v>
      </c>
      <c r="AR751">
        <v>50195</v>
      </c>
      <c r="AS751">
        <v>367226</v>
      </c>
      <c r="AT751">
        <v>7.05</v>
      </c>
      <c r="AV751">
        <v>2006</v>
      </c>
      <c r="AW751">
        <v>81</v>
      </c>
      <c r="AX751">
        <v>4.8059999999999999E-2</v>
      </c>
      <c r="AY751">
        <v>4.6929999999999999E-2</v>
      </c>
      <c r="AZ751">
        <v>0.5</v>
      </c>
      <c r="BA751">
        <v>67202</v>
      </c>
      <c r="BB751">
        <v>3154</v>
      </c>
      <c r="BC751">
        <v>65625</v>
      </c>
      <c r="BD751">
        <v>581480</v>
      </c>
      <c r="BE751">
        <v>8.65</v>
      </c>
    </row>
    <row r="752" spans="37:57" x14ac:dyDescent="0.3">
      <c r="AK752">
        <v>2006</v>
      </c>
      <c r="AL752">
        <v>82</v>
      </c>
      <c r="AM752">
        <v>8.2030000000000006E-2</v>
      </c>
      <c r="AN752">
        <v>7.8799999999999995E-2</v>
      </c>
      <c r="AO752">
        <v>0.5</v>
      </c>
      <c r="AP752">
        <v>48267</v>
      </c>
      <c r="AQ752">
        <v>3803</v>
      </c>
      <c r="AR752">
        <v>46365</v>
      </c>
      <c r="AS752">
        <v>317030</v>
      </c>
      <c r="AT752">
        <v>6.57</v>
      </c>
      <c r="AV752">
        <v>2006</v>
      </c>
      <c r="AW752">
        <v>82</v>
      </c>
      <c r="AX752">
        <v>5.314E-2</v>
      </c>
      <c r="AY752">
        <v>5.1769999999999997E-2</v>
      </c>
      <c r="AZ752">
        <v>0.5</v>
      </c>
      <c r="BA752">
        <v>64049</v>
      </c>
      <c r="BB752">
        <v>3316</v>
      </c>
      <c r="BC752">
        <v>62391</v>
      </c>
      <c r="BD752">
        <v>515855</v>
      </c>
      <c r="BE752">
        <v>8.0500000000000007</v>
      </c>
    </row>
    <row r="753" spans="37:57" x14ac:dyDescent="0.3">
      <c r="AK753">
        <v>2006</v>
      </c>
      <c r="AL753">
        <v>83</v>
      </c>
      <c r="AM753">
        <v>9.3240000000000003E-2</v>
      </c>
      <c r="AN753">
        <v>8.9090000000000003E-2</v>
      </c>
      <c r="AO753">
        <v>0.5</v>
      </c>
      <c r="AP753">
        <v>44464</v>
      </c>
      <c r="AQ753">
        <v>3961</v>
      </c>
      <c r="AR753">
        <v>42483</v>
      </c>
      <c r="AS753">
        <v>270665</v>
      </c>
      <c r="AT753">
        <v>6.09</v>
      </c>
      <c r="AV753">
        <v>2006</v>
      </c>
      <c r="AW753">
        <v>83</v>
      </c>
      <c r="AX753">
        <v>6.1690000000000002E-2</v>
      </c>
      <c r="AY753">
        <v>5.9839999999999997E-2</v>
      </c>
      <c r="AZ753">
        <v>0.5</v>
      </c>
      <c r="BA753">
        <v>60733</v>
      </c>
      <c r="BB753">
        <v>3635</v>
      </c>
      <c r="BC753">
        <v>58916</v>
      </c>
      <c r="BD753">
        <v>453464</v>
      </c>
      <c r="BE753">
        <v>7.47</v>
      </c>
    </row>
    <row r="754" spans="37:57" x14ac:dyDescent="0.3">
      <c r="AK754">
        <v>2006</v>
      </c>
      <c r="AL754">
        <v>84</v>
      </c>
      <c r="AM754">
        <v>0.11047999999999999</v>
      </c>
      <c r="AN754">
        <v>0.1047</v>
      </c>
      <c r="AO754">
        <v>0.5</v>
      </c>
      <c r="AP754">
        <v>40503</v>
      </c>
      <c r="AQ754">
        <v>4240</v>
      </c>
      <c r="AR754">
        <v>38382</v>
      </c>
      <c r="AS754">
        <v>228182</v>
      </c>
      <c r="AT754">
        <v>5.63</v>
      </c>
      <c r="AV754">
        <v>2006</v>
      </c>
      <c r="AW754">
        <v>84</v>
      </c>
      <c r="AX754">
        <v>7.7170000000000002E-2</v>
      </c>
      <c r="AY754">
        <v>7.4310000000000001E-2</v>
      </c>
      <c r="AZ754">
        <v>0.5</v>
      </c>
      <c r="BA754">
        <v>57098</v>
      </c>
      <c r="BB754">
        <v>4243</v>
      </c>
      <c r="BC754">
        <v>54977</v>
      </c>
      <c r="BD754">
        <v>394549</v>
      </c>
      <c r="BE754">
        <v>6.91</v>
      </c>
    </row>
    <row r="755" spans="37:57" x14ac:dyDescent="0.3">
      <c r="AK755">
        <v>2006</v>
      </c>
      <c r="AL755">
        <v>85</v>
      </c>
      <c r="AM755">
        <v>0.11956</v>
      </c>
      <c r="AN755">
        <v>0.11282</v>
      </c>
      <c r="AO755">
        <v>0.5</v>
      </c>
      <c r="AP755">
        <v>36262</v>
      </c>
      <c r="AQ755">
        <v>4091</v>
      </c>
      <c r="AR755">
        <v>34217</v>
      </c>
      <c r="AS755">
        <v>189799</v>
      </c>
      <c r="AT755">
        <v>5.23</v>
      </c>
      <c r="AV755">
        <v>2006</v>
      </c>
      <c r="AW755">
        <v>85</v>
      </c>
      <c r="AX755">
        <v>8.1689999999999999E-2</v>
      </c>
      <c r="AY755">
        <v>7.8479999999999994E-2</v>
      </c>
      <c r="AZ755">
        <v>0.5</v>
      </c>
      <c r="BA755">
        <v>52856</v>
      </c>
      <c r="BB755">
        <v>4148</v>
      </c>
      <c r="BC755">
        <v>50782</v>
      </c>
      <c r="BD755">
        <v>339572</v>
      </c>
      <c r="BE755">
        <v>6.42</v>
      </c>
    </row>
    <row r="756" spans="37:57" x14ac:dyDescent="0.3">
      <c r="AK756">
        <v>2006</v>
      </c>
      <c r="AL756">
        <v>86</v>
      </c>
      <c r="AM756">
        <v>0.14410000000000001</v>
      </c>
      <c r="AN756">
        <v>0.13441</v>
      </c>
      <c r="AO756">
        <v>0.5</v>
      </c>
      <c r="AP756">
        <v>32171</v>
      </c>
      <c r="AQ756">
        <v>4324</v>
      </c>
      <c r="AR756">
        <v>30009</v>
      </c>
      <c r="AS756">
        <v>155583</v>
      </c>
      <c r="AT756">
        <v>4.84</v>
      </c>
      <c r="AV756">
        <v>2006</v>
      </c>
      <c r="AW756">
        <v>86</v>
      </c>
      <c r="AX756">
        <v>9.6259999999999998E-2</v>
      </c>
      <c r="AY756">
        <v>9.1840000000000005E-2</v>
      </c>
      <c r="AZ756">
        <v>0.5</v>
      </c>
      <c r="BA756">
        <v>48707</v>
      </c>
      <c r="BB756">
        <v>4473</v>
      </c>
      <c r="BC756">
        <v>46471</v>
      </c>
      <c r="BD756">
        <v>288790</v>
      </c>
      <c r="BE756">
        <v>5.93</v>
      </c>
    </row>
    <row r="757" spans="37:57" x14ac:dyDescent="0.3">
      <c r="AK757">
        <v>2006</v>
      </c>
      <c r="AL757">
        <v>87</v>
      </c>
      <c r="AM757">
        <v>0.14718000000000001</v>
      </c>
      <c r="AN757">
        <v>0.13708999999999999</v>
      </c>
      <c r="AO757">
        <v>0.5</v>
      </c>
      <c r="AP757">
        <v>27847</v>
      </c>
      <c r="AQ757">
        <v>3818</v>
      </c>
      <c r="AR757">
        <v>25938</v>
      </c>
      <c r="AS757">
        <v>125574</v>
      </c>
      <c r="AT757">
        <v>4.51</v>
      </c>
      <c r="AV757">
        <v>2006</v>
      </c>
      <c r="AW757">
        <v>87</v>
      </c>
      <c r="AX757">
        <v>0.10308</v>
      </c>
      <c r="AY757">
        <v>9.8030000000000006E-2</v>
      </c>
      <c r="AZ757">
        <v>0.5</v>
      </c>
      <c r="BA757">
        <v>44234</v>
      </c>
      <c r="BB757">
        <v>4336</v>
      </c>
      <c r="BC757">
        <v>42066</v>
      </c>
      <c r="BD757">
        <v>242320</v>
      </c>
      <c r="BE757">
        <v>5.48</v>
      </c>
    </row>
    <row r="758" spans="37:57" x14ac:dyDescent="0.3">
      <c r="AK758">
        <v>2006</v>
      </c>
      <c r="AL758">
        <v>88</v>
      </c>
      <c r="AM758">
        <v>0.17505000000000001</v>
      </c>
      <c r="AN758">
        <v>0.16095999999999999</v>
      </c>
      <c r="AO758">
        <v>0.5</v>
      </c>
      <c r="AP758">
        <v>24029</v>
      </c>
      <c r="AQ758">
        <v>3868</v>
      </c>
      <c r="AR758">
        <v>22095</v>
      </c>
      <c r="AS758">
        <v>99636</v>
      </c>
      <c r="AT758">
        <v>4.1500000000000004</v>
      </c>
      <c r="AV758">
        <v>2006</v>
      </c>
      <c r="AW758">
        <v>88</v>
      </c>
      <c r="AX758">
        <v>0.12781000000000001</v>
      </c>
      <c r="AY758">
        <v>0.12013</v>
      </c>
      <c r="AZ758">
        <v>0.5</v>
      </c>
      <c r="BA758">
        <v>39898</v>
      </c>
      <c r="BB758">
        <v>4793</v>
      </c>
      <c r="BC758">
        <v>37501</v>
      </c>
      <c r="BD758">
        <v>200253</v>
      </c>
      <c r="BE758">
        <v>5.0199999999999996</v>
      </c>
    </row>
    <row r="759" spans="37:57" x14ac:dyDescent="0.3">
      <c r="AK759">
        <v>2006</v>
      </c>
      <c r="AL759">
        <v>89</v>
      </c>
      <c r="AM759">
        <v>0.19619</v>
      </c>
      <c r="AN759">
        <v>0.17867</v>
      </c>
      <c r="AO759">
        <v>0.5</v>
      </c>
      <c r="AP759">
        <v>20162</v>
      </c>
      <c r="AQ759">
        <v>3602</v>
      </c>
      <c r="AR759">
        <v>18360</v>
      </c>
      <c r="AS759">
        <v>77540</v>
      </c>
      <c r="AT759">
        <v>3.85</v>
      </c>
      <c r="AV759">
        <v>2006</v>
      </c>
      <c r="AW759">
        <v>89</v>
      </c>
      <c r="AX759">
        <v>0.14194999999999999</v>
      </c>
      <c r="AY759">
        <v>0.13253999999999999</v>
      </c>
      <c r="AZ759">
        <v>0.5</v>
      </c>
      <c r="BA759">
        <v>35105</v>
      </c>
      <c r="BB759">
        <v>4653</v>
      </c>
      <c r="BC759">
        <v>32779</v>
      </c>
      <c r="BD759">
        <v>162752</v>
      </c>
      <c r="BE759">
        <v>4.6399999999999997</v>
      </c>
    </row>
    <row r="760" spans="37:57" x14ac:dyDescent="0.3">
      <c r="AK760">
        <v>2006</v>
      </c>
      <c r="AL760">
        <v>90</v>
      </c>
      <c r="AM760">
        <v>0.21440000000000001</v>
      </c>
      <c r="AN760">
        <v>0.19364000000000001</v>
      </c>
      <c r="AO760">
        <v>0.5</v>
      </c>
      <c r="AP760">
        <v>16559</v>
      </c>
      <c r="AQ760">
        <v>3207</v>
      </c>
      <c r="AR760">
        <v>14956</v>
      </c>
      <c r="AS760">
        <v>59180</v>
      </c>
      <c r="AT760">
        <v>3.57</v>
      </c>
      <c r="AV760">
        <v>2006</v>
      </c>
      <c r="AW760">
        <v>90</v>
      </c>
      <c r="AX760">
        <v>0.15426999999999999</v>
      </c>
      <c r="AY760">
        <v>0.14321999999999999</v>
      </c>
      <c r="AZ760">
        <v>0.5</v>
      </c>
      <c r="BA760">
        <v>30452</v>
      </c>
      <c r="BB760">
        <v>4361</v>
      </c>
      <c r="BC760">
        <v>28272</v>
      </c>
      <c r="BD760">
        <v>129973</v>
      </c>
      <c r="BE760">
        <v>4.2699999999999996</v>
      </c>
    </row>
    <row r="761" spans="37:57" x14ac:dyDescent="0.3">
      <c r="AK761">
        <v>2006</v>
      </c>
      <c r="AL761">
        <v>91</v>
      </c>
      <c r="AM761">
        <v>0.23662</v>
      </c>
      <c r="AN761">
        <v>0.21159</v>
      </c>
      <c r="AO761">
        <v>0.5</v>
      </c>
      <c r="AP761">
        <v>13353</v>
      </c>
      <c r="AQ761">
        <v>2825</v>
      </c>
      <c r="AR761">
        <v>11940</v>
      </c>
      <c r="AS761">
        <v>44224</v>
      </c>
      <c r="AT761">
        <v>3.31</v>
      </c>
      <c r="AV761">
        <v>2006</v>
      </c>
      <c r="AW761">
        <v>91</v>
      </c>
      <c r="AX761">
        <v>0.19312000000000001</v>
      </c>
      <c r="AY761">
        <v>0.17610999999999999</v>
      </c>
      <c r="AZ761">
        <v>0.5</v>
      </c>
      <c r="BA761">
        <v>26091</v>
      </c>
      <c r="BB761">
        <v>4595</v>
      </c>
      <c r="BC761">
        <v>23793</v>
      </c>
      <c r="BD761">
        <v>101702</v>
      </c>
      <c r="BE761">
        <v>3.9</v>
      </c>
    </row>
    <row r="762" spans="37:57" x14ac:dyDescent="0.3">
      <c r="AK762">
        <v>2006</v>
      </c>
      <c r="AL762">
        <v>92</v>
      </c>
      <c r="AM762">
        <v>0.26957999999999999</v>
      </c>
      <c r="AN762">
        <v>0.23755999999999999</v>
      </c>
      <c r="AO762">
        <v>0.5</v>
      </c>
      <c r="AP762">
        <v>10527</v>
      </c>
      <c r="AQ762">
        <v>2501</v>
      </c>
      <c r="AR762">
        <v>9277</v>
      </c>
      <c r="AS762">
        <v>32284</v>
      </c>
      <c r="AT762">
        <v>3.07</v>
      </c>
      <c r="AV762">
        <v>2006</v>
      </c>
      <c r="AW762">
        <v>92</v>
      </c>
      <c r="AX762">
        <v>0.2039</v>
      </c>
      <c r="AY762">
        <v>0.18503</v>
      </c>
      <c r="AZ762">
        <v>0.5</v>
      </c>
      <c r="BA762">
        <v>21496</v>
      </c>
      <c r="BB762">
        <v>3977</v>
      </c>
      <c r="BC762">
        <v>19507</v>
      </c>
      <c r="BD762">
        <v>77908</v>
      </c>
      <c r="BE762">
        <v>3.62</v>
      </c>
    </row>
    <row r="763" spans="37:57" x14ac:dyDescent="0.3">
      <c r="AK763">
        <v>2006</v>
      </c>
      <c r="AL763">
        <v>93</v>
      </c>
      <c r="AM763">
        <v>0.28887000000000002</v>
      </c>
      <c r="AN763">
        <v>0.25241000000000002</v>
      </c>
      <c r="AO763">
        <v>0.5</v>
      </c>
      <c r="AP763">
        <v>8027</v>
      </c>
      <c r="AQ763">
        <v>2026</v>
      </c>
      <c r="AR763">
        <v>7014</v>
      </c>
      <c r="AS763">
        <v>23007</v>
      </c>
      <c r="AT763">
        <v>2.87</v>
      </c>
      <c r="AV763">
        <v>2006</v>
      </c>
      <c r="AW763">
        <v>93</v>
      </c>
      <c r="AX763">
        <v>0.22600999999999999</v>
      </c>
      <c r="AY763">
        <v>0.20305999999999999</v>
      </c>
      <c r="AZ763">
        <v>0.5</v>
      </c>
      <c r="BA763">
        <v>17518</v>
      </c>
      <c r="BB763">
        <v>3557</v>
      </c>
      <c r="BC763">
        <v>15740</v>
      </c>
      <c r="BD763">
        <v>58401</v>
      </c>
      <c r="BE763">
        <v>3.33</v>
      </c>
    </row>
    <row r="764" spans="37:57" x14ac:dyDescent="0.3">
      <c r="AK764">
        <v>2006</v>
      </c>
      <c r="AL764">
        <v>94</v>
      </c>
      <c r="AM764">
        <v>0.31780000000000003</v>
      </c>
      <c r="AN764">
        <v>0.27422999999999997</v>
      </c>
      <c r="AO764">
        <v>0.5</v>
      </c>
      <c r="AP764">
        <v>6001</v>
      </c>
      <c r="AQ764">
        <v>1646</v>
      </c>
      <c r="AR764">
        <v>5178</v>
      </c>
      <c r="AS764">
        <v>15993</v>
      </c>
      <c r="AT764">
        <v>2.67</v>
      </c>
      <c r="AV764">
        <v>2006</v>
      </c>
      <c r="AW764">
        <v>94</v>
      </c>
      <c r="AX764">
        <v>0.26179999999999998</v>
      </c>
      <c r="AY764">
        <v>0.23150000000000001</v>
      </c>
      <c r="AZ764">
        <v>0.5</v>
      </c>
      <c r="BA764">
        <v>13961</v>
      </c>
      <c r="BB764">
        <v>3232</v>
      </c>
      <c r="BC764">
        <v>12345</v>
      </c>
      <c r="BD764">
        <v>42661</v>
      </c>
      <c r="BE764">
        <v>3.06</v>
      </c>
    </row>
    <row r="765" spans="37:57" x14ac:dyDescent="0.3">
      <c r="AK765">
        <v>2006</v>
      </c>
      <c r="AL765">
        <v>95</v>
      </c>
      <c r="AM765">
        <v>0.34844000000000003</v>
      </c>
      <c r="AN765">
        <v>0.29674</v>
      </c>
      <c r="AO765">
        <v>0.5</v>
      </c>
      <c r="AP765">
        <v>4355</v>
      </c>
      <c r="AQ765">
        <v>1292</v>
      </c>
      <c r="AR765">
        <v>3709</v>
      </c>
      <c r="AS765">
        <v>10815</v>
      </c>
      <c r="AT765">
        <v>2.48</v>
      </c>
      <c r="AV765">
        <v>2006</v>
      </c>
      <c r="AW765">
        <v>95</v>
      </c>
      <c r="AX765">
        <v>0.28916999999999998</v>
      </c>
      <c r="AY765">
        <v>0.25263999999999998</v>
      </c>
      <c r="AZ765">
        <v>0.5</v>
      </c>
      <c r="BA765">
        <v>10729</v>
      </c>
      <c r="BB765">
        <v>2711</v>
      </c>
      <c r="BC765">
        <v>9374</v>
      </c>
      <c r="BD765">
        <v>30316</v>
      </c>
      <c r="BE765">
        <v>2.83</v>
      </c>
    </row>
    <row r="766" spans="37:57" x14ac:dyDescent="0.3">
      <c r="AK766">
        <v>2006</v>
      </c>
      <c r="AL766">
        <v>96</v>
      </c>
      <c r="AM766">
        <v>0.37959999999999999</v>
      </c>
      <c r="AN766">
        <v>0.31905</v>
      </c>
      <c r="AO766">
        <v>0.5</v>
      </c>
      <c r="AP766">
        <v>3063</v>
      </c>
      <c r="AQ766">
        <v>977</v>
      </c>
      <c r="AR766">
        <v>2574</v>
      </c>
      <c r="AS766">
        <v>7106</v>
      </c>
      <c r="AT766">
        <v>2.3199999999999998</v>
      </c>
      <c r="AV766">
        <v>2006</v>
      </c>
      <c r="AW766">
        <v>96</v>
      </c>
      <c r="AX766">
        <v>0.32107999999999998</v>
      </c>
      <c r="AY766">
        <v>0.27666000000000002</v>
      </c>
      <c r="AZ766">
        <v>0.5</v>
      </c>
      <c r="BA766">
        <v>8018</v>
      </c>
      <c r="BB766">
        <v>2218</v>
      </c>
      <c r="BC766">
        <v>6909</v>
      </c>
      <c r="BD766">
        <v>20942</v>
      </c>
      <c r="BE766">
        <v>2.61</v>
      </c>
    </row>
    <row r="767" spans="37:57" x14ac:dyDescent="0.3">
      <c r="AK767">
        <v>2006</v>
      </c>
      <c r="AL767">
        <v>97</v>
      </c>
      <c r="AM767">
        <v>0.41178999999999999</v>
      </c>
      <c r="AN767">
        <v>0.34148000000000001</v>
      </c>
      <c r="AO767">
        <v>0.5</v>
      </c>
      <c r="AP767">
        <v>2086</v>
      </c>
      <c r="AQ767">
        <v>712</v>
      </c>
      <c r="AR767">
        <v>1729</v>
      </c>
      <c r="AS767">
        <v>4532</v>
      </c>
      <c r="AT767">
        <v>2.17</v>
      </c>
      <c r="AV767">
        <v>2006</v>
      </c>
      <c r="AW767">
        <v>97</v>
      </c>
      <c r="AX767">
        <v>0.35475000000000001</v>
      </c>
      <c r="AY767">
        <v>0.30131000000000002</v>
      </c>
      <c r="AZ767">
        <v>0.5</v>
      </c>
      <c r="BA767">
        <v>5800</v>
      </c>
      <c r="BB767">
        <v>1748</v>
      </c>
      <c r="BC767">
        <v>4926</v>
      </c>
      <c r="BD767">
        <v>14033</v>
      </c>
      <c r="BE767">
        <v>2.42</v>
      </c>
    </row>
    <row r="768" spans="37:57" x14ac:dyDescent="0.3">
      <c r="AK768">
        <v>2006</v>
      </c>
      <c r="AL768">
        <v>98</v>
      </c>
      <c r="AM768">
        <v>0.44474000000000002</v>
      </c>
      <c r="AN768">
        <v>0.36384</v>
      </c>
      <c r="AO768">
        <v>0.5</v>
      </c>
      <c r="AP768">
        <v>1373</v>
      </c>
      <c r="AQ768">
        <v>500</v>
      </c>
      <c r="AR768">
        <v>1124</v>
      </c>
      <c r="AS768">
        <v>2803</v>
      </c>
      <c r="AT768">
        <v>2.04</v>
      </c>
      <c r="AV768">
        <v>2006</v>
      </c>
      <c r="AW768">
        <v>98</v>
      </c>
      <c r="AX768">
        <v>0.38993</v>
      </c>
      <c r="AY768">
        <v>0.32630999999999999</v>
      </c>
      <c r="AZ768">
        <v>0.5</v>
      </c>
      <c r="BA768">
        <v>4052</v>
      </c>
      <c r="BB768">
        <v>1322</v>
      </c>
      <c r="BC768">
        <v>3391</v>
      </c>
      <c r="BD768">
        <v>9107</v>
      </c>
      <c r="BE768">
        <v>2.25</v>
      </c>
    </row>
    <row r="769" spans="37:57" x14ac:dyDescent="0.3">
      <c r="AK769">
        <v>2006</v>
      </c>
      <c r="AL769">
        <v>99</v>
      </c>
      <c r="AM769">
        <v>0.47819</v>
      </c>
      <c r="AN769">
        <v>0.38591999999999999</v>
      </c>
      <c r="AO769">
        <v>0.5</v>
      </c>
      <c r="AP769">
        <v>874</v>
      </c>
      <c r="AQ769">
        <v>337</v>
      </c>
      <c r="AR769">
        <v>705</v>
      </c>
      <c r="AS769">
        <v>1679</v>
      </c>
      <c r="AT769">
        <v>1.92</v>
      </c>
      <c r="AV769">
        <v>2006</v>
      </c>
      <c r="AW769">
        <v>99</v>
      </c>
      <c r="AX769">
        <v>0.42629</v>
      </c>
      <c r="AY769">
        <v>0.35138999999999998</v>
      </c>
      <c r="AZ769">
        <v>0.5</v>
      </c>
      <c r="BA769">
        <v>2730</v>
      </c>
      <c r="BB769">
        <v>959</v>
      </c>
      <c r="BC769">
        <v>2250</v>
      </c>
      <c r="BD769">
        <v>5716</v>
      </c>
      <c r="BE769">
        <v>2.09</v>
      </c>
    </row>
    <row r="770" spans="37:57" x14ac:dyDescent="0.3">
      <c r="AK770">
        <v>2006</v>
      </c>
      <c r="AL770">
        <v>100</v>
      </c>
      <c r="AM770">
        <v>0.51183999999999996</v>
      </c>
      <c r="AN770">
        <v>0.40754000000000001</v>
      </c>
      <c r="AO770">
        <v>0.5</v>
      </c>
      <c r="AP770">
        <v>537</v>
      </c>
      <c r="AQ770">
        <v>219</v>
      </c>
      <c r="AR770">
        <v>427</v>
      </c>
      <c r="AS770">
        <v>974</v>
      </c>
      <c r="AT770">
        <v>1.82</v>
      </c>
      <c r="AV770">
        <v>2006</v>
      </c>
      <c r="AW770">
        <v>100</v>
      </c>
      <c r="AX770">
        <v>0.46345999999999998</v>
      </c>
      <c r="AY770">
        <v>0.37626999999999999</v>
      </c>
      <c r="AZ770">
        <v>0.5</v>
      </c>
      <c r="BA770">
        <v>1771</v>
      </c>
      <c r="BB770">
        <v>666</v>
      </c>
      <c r="BC770">
        <v>1438</v>
      </c>
      <c r="BD770">
        <v>3465</v>
      </c>
      <c r="BE770">
        <v>1.96</v>
      </c>
    </row>
    <row r="771" spans="37:57" x14ac:dyDescent="0.3">
      <c r="AK771">
        <v>2006</v>
      </c>
      <c r="AL771">
        <v>101</v>
      </c>
      <c r="AM771">
        <v>0.54537999999999998</v>
      </c>
      <c r="AN771">
        <v>0.42852000000000001</v>
      </c>
      <c r="AO771">
        <v>0.5</v>
      </c>
      <c r="AP771">
        <v>318</v>
      </c>
      <c r="AQ771">
        <v>136</v>
      </c>
      <c r="AR771">
        <v>250</v>
      </c>
      <c r="AS771">
        <v>547</v>
      </c>
      <c r="AT771">
        <v>1.72</v>
      </c>
      <c r="AV771">
        <v>2006</v>
      </c>
      <c r="AW771">
        <v>101</v>
      </c>
      <c r="AX771">
        <v>0.50104000000000004</v>
      </c>
      <c r="AY771">
        <v>0.40067000000000003</v>
      </c>
      <c r="AZ771">
        <v>0.5</v>
      </c>
      <c r="BA771">
        <v>1104</v>
      </c>
      <c r="BB771">
        <v>443</v>
      </c>
      <c r="BC771">
        <v>883</v>
      </c>
      <c r="BD771">
        <v>2028</v>
      </c>
      <c r="BE771">
        <v>1.84</v>
      </c>
    </row>
    <row r="772" spans="37:57" x14ac:dyDescent="0.3">
      <c r="AK772">
        <v>2006</v>
      </c>
      <c r="AL772">
        <v>102</v>
      </c>
      <c r="AM772">
        <v>0.57850999999999997</v>
      </c>
      <c r="AN772">
        <v>0.44872000000000001</v>
      </c>
      <c r="AO772">
        <v>0.5</v>
      </c>
      <c r="AP772">
        <v>182</v>
      </c>
      <c r="AQ772">
        <v>82</v>
      </c>
      <c r="AR772">
        <v>141</v>
      </c>
      <c r="AS772">
        <v>297</v>
      </c>
      <c r="AT772">
        <v>1.64</v>
      </c>
      <c r="AV772">
        <v>2006</v>
      </c>
      <c r="AW772">
        <v>102</v>
      </c>
      <c r="AX772">
        <v>0.53861000000000003</v>
      </c>
      <c r="AY772">
        <v>0.42433999999999999</v>
      </c>
      <c r="AZ772">
        <v>0.5</v>
      </c>
      <c r="BA772">
        <v>662</v>
      </c>
      <c r="BB772">
        <v>281</v>
      </c>
      <c r="BC772">
        <v>522</v>
      </c>
      <c r="BD772">
        <v>1144</v>
      </c>
      <c r="BE772">
        <v>1.73</v>
      </c>
    </row>
    <row r="773" spans="37:57" x14ac:dyDescent="0.3">
      <c r="AK773">
        <v>2006</v>
      </c>
      <c r="AL773">
        <v>103</v>
      </c>
      <c r="AM773">
        <v>0.61094999999999999</v>
      </c>
      <c r="AN773">
        <v>0.46799000000000002</v>
      </c>
      <c r="AO773">
        <v>0.5</v>
      </c>
      <c r="AP773">
        <v>100</v>
      </c>
      <c r="AQ773">
        <v>47</v>
      </c>
      <c r="AR773">
        <v>77</v>
      </c>
      <c r="AS773">
        <v>156</v>
      </c>
      <c r="AT773">
        <v>1.56</v>
      </c>
      <c r="AV773">
        <v>2006</v>
      </c>
      <c r="AW773">
        <v>103</v>
      </c>
      <c r="AX773">
        <v>0.57574999999999998</v>
      </c>
      <c r="AY773">
        <v>0.44706000000000001</v>
      </c>
      <c r="AZ773">
        <v>0.5</v>
      </c>
      <c r="BA773">
        <v>381</v>
      </c>
      <c r="BB773">
        <v>170</v>
      </c>
      <c r="BC773">
        <v>296</v>
      </c>
      <c r="BD773">
        <v>623</v>
      </c>
      <c r="BE773">
        <v>1.63</v>
      </c>
    </row>
    <row r="774" spans="37:57" x14ac:dyDescent="0.3">
      <c r="AK774">
        <v>2006</v>
      </c>
      <c r="AL774">
        <v>104</v>
      </c>
      <c r="AM774">
        <v>0.64244000000000001</v>
      </c>
      <c r="AN774">
        <v>0.48625000000000002</v>
      </c>
      <c r="AO774">
        <v>0.5</v>
      </c>
      <c r="AP774">
        <v>53</v>
      </c>
      <c r="AQ774">
        <v>26</v>
      </c>
      <c r="AR774">
        <v>40</v>
      </c>
      <c r="AS774">
        <v>80</v>
      </c>
      <c r="AT774">
        <v>1.49</v>
      </c>
      <c r="AV774">
        <v>2006</v>
      </c>
      <c r="AW774">
        <v>104</v>
      </c>
      <c r="AX774">
        <v>0.61206000000000005</v>
      </c>
      <c r="AY774">
        <v>0.46864</v>
      </c>
      <c r="AZ774">
        <v>0.5</v>
      </c>
      <c r="BA774">
        <v>211</v>
      </c>
      <c r="BB774">
        <v>99</v>
      </c>
      <c r="BC774">
        <v>161</v>
      </c>
      <c r="BD774">
        <v>327</v>
      </c>
      <c r="BE774">
        <v>1.55</v>
      </c>
    </row>
    <row r="775" spans="37:57" x14ac:dyDescent="0.3">
      <c r="AK775">
        <v>2006</v>
      </c>
      <c r="AL775">
        <v>105</v>
      </c>
      <c r="AM775">
        <v>0.67274</v>
      </c>
      <c r="AN775">
        <v>0.50341000000000002</v>
      </c>
      <c r="AO775">
        <v>0.5</v>
      </c>
      <c r="AP775">
        <v>27</v>
      </c>
      <c r="AQ775">
        <v>14</v>
      </c>
      <c r="AR775">
        <v>20</v>
      </c>
      <c r="AS775">
        <v>39</v>
      </c>
      <c r="AT775">
        <v>1.44</v>
      </c>
      <c r="AV775">
        <v>2006</v>
      </c>
      <c r="AW775">
        <v>105</v>
      </c>
      <c r="AX775">
        <v>0.64715</v>
      </c>
      <c r="AY775">
        <v>0.48893999999999999</v>
      </c>
      <c r="AZ775">
        <v>0.5</v>
      </c>
      <c r="BA775">
        <v>112</v>
      </c>
      <c r="BB775">
        <v>55</v>
      </c>
      <c r="BC775">
        <v>85</v>
      </c>
      <c r="BD775">
        <v>166</v>
      </c>
      <c r="BE775">
        <v>1.48</v>
      </c>
    </row>
    <row r="776" spans="37:57" x14ac:dyDescent="0.3">
      <c r="AK776">
        <v>2006</v>
      </c>
      <c r="AL776">
        <v>106</v>
      </c>
      <c r="AM776">
        <v>0.70167000000000002</v>
      </c>
      <c r="AN776">
        <v>0.51942999999999995</v>
      </c>
      <c r="AO776">
        <v>0.5</v>
      </c>
      <c r="AP776">
        <v>14</v>
      </c>
      <c r="AQ776">
        <v>7</v>
      </c>
      <c r="AR776">
        <v>10</v>
      </c>
      <c r="AS776">
        <v>19</v>
      </c>
      <c r="AT776">
        <v>1.38</v>
      </c>
      <c r="AV776">
        <v>2006</v>
      </c>
      <c r="AW776">
        <v>106</v>
      </c>
      <c r="AX776">
        <v>0.68072999999999995</v>
      </c>
      <c r="AY776">
        <v>0.50787000000000004</v>
      </c>
      <c r="AZ776">
        <v>0.5</v>
      </c>
      <c r="BA776">
        <v>57</v>
      </c>
      <c r="BB776">
        <v>29</v>
      </c>
      <c r="BC776">
        <v>43</v>
      </c>
      <c r="BD776">
        <v>81</v>
      </c>
      <c r="BE776">
        <v>1.42</v>
      </c>
    </row>
    <row r="777" spans="37:57" x14ac:dyDescent="0.3">
      <c r="AK777">
        <v>2006</v>
      </c>
      <c r="AL777">
        <v>107</v>
      </c>
      <c r="AM777">
        <v>0.72907</v>
      </c>
      <c r="AN777">
        <v>0.5343</v>
      </c>
      <c r="AO777">
        <v>0.5</v>
      </c>
      <c r="AP777">
        <v>7</v>
      </c>
      <c r="AQ777">
        <v>3</v>
      </c>
      <c r="AR777">
        <v>5</v>
      </c>
      <c r="AS777">
        <v>9</v>
      </c>
      <c r="AT777">
        <v>1.34</v>
      </c>
      <c r="AV777">
        <v>2006</v>
      </c>
      <c r="AW777">
        <v>107</v>
      </c>
      <c r="AX777">
        <v>0.71253999999999995</v>
      </c>
      <c r="AY777">
        <v>0.52537</v>
      </c>
      <c r="AZ777">
        <v>0.5</v>
      </c>
      <c r="BA777">
        <v>28</v>
      </c>
      <c r="BB777">
        <v>15</v>
      </c>
      <c r="BC777">
        <v>21</v>
      </c>
      <c r="BD777">
        <v>38</v>
      </c>
      <c r="BE777">
        <v>1.36</v>
      </c>
    </row>
    <row r="778" spans="37:57" x14ac:dyDescent="0.3">
      <c r="AK778">
        <v>2006</v>
      </c>
      <c r="AL778">
        <v>108</v>
      </c>
      <c r="AM778">
        <v>0.75483999999999996</v>
      </c>
      <c r="AN778">
        <v>0.54801</v>
      </c>
      <c r="AO778">
        <v>0.5</v>
      </c>
      <c r="AP778">
        <v>3</v>
      </c>
      <c r="AQ778">
        <v>2</v>
      </c>
      <c r="AR778">
        <v>2</v>
      </c>
      <c r="AS778">
        <v>4</v>
      </c>
      <c r="AT778">
        <v>1.3</v>
      </c>
      <c r="AV778">
        <v>2006</v>
      </c>
      <c r="AW778">
        <v>108</v>
      </c>
      <c r="AX778">
        <v>0.74236999999999997</v>
      </c>
      <c r="AY778">
        <v>0.54140999999999995</v>
      </c>
      <c r="AZ778">
        <v>0.5</v>
      </c>
      <c r="BA778">
        <v>13</v>
      </c>
      <c r="BB778">
        <v>7</v>
      </c>
      <c r="BC778">
        <v>10</v>
      </c>
      <c r="BD778">
        <v>18</v>
      </c>
      <c r="BE778">
        <v>1.32</v>
      </c>
    </row>
    <row r="779" spans="37:57" x14ac:dyDescent="0.3">
      <c r="AK779">
        <v>2006</v>
      </c>
      <c r="AL779">
        <v>109</v>
      </c>
      <c r="AM779">
        <v>0.77888999999999997</v>
      </c>
      <c r="AN779">
        <v>0.56057999999999997</v>
      </c>
      <c r="AO779">
        <v>0.5</v>
      </c>
      <c r="AP779">
        <v>1</v>
      </c>
      <c r="AQ779">
        <v>1</v>
      </c>
      <c r="AR779">
        <v>1</v>
      </c>
      <c r="AS779">
        <v>2</v>
      </c>
      <c r="AT779">
        <v>1.27</v>
      </c>
      <c r="AV779">
        <v>2006</v>
      </c>
      <c r="AW779">
        <v>109</v>
      </c>
      <c r="AX779">
        <v>0.77010999999999996</v>
      </c>
      <c r="AY779">
        <v>0.55601</v>
      </c>
      <c r="AZ779">
        <v>0.5</v>
      </c>
      <c r="BA779">
        <v>6</v>
      </c>
      <c r="BB779">
        <v>3</v>
      </c>
      <c r="BC779">
        <v>4</v>
      </c>
      <c r="BD779">
        <v>8</v>
      </c>
      <c r="BE779">
        <v>1.28</v>
      </c>
    </row>
    <row r="780" spans="37:57" x14ac:dyDescent="0.3">
      <c r="AK780">
        <v>2006</v>
      </c>
      <c r="AL780" t="s">
        <v>10</v>
      </c>
      <c r="AM780">
        <v>0.80120999999999998</v>
      </c>
      <c r="AN780">
        <v>1</v>
      </c>
      <c r="AO780">
        <v>1.25</v>
      </c>
      <c r="AP780">
        <v>1</v>
      </c>
      <c r="AQ780">
        <v>1</v>
      </c>
      <c r="AR780">
        <v>1</v>
      </c>
      <c r="AS780">
        <v>1</v>
      </c>
      <c r="AT780">
        <v>1.25</v>
      </c>
      <c r="AV780">
        <v>2006</v>
      </c>
      <c r="AW780" t="s">
        <v>10</v>
      </c>
      <c r="AX780">
        <v>0.79568000000000005</v>
      </c>
      <c r="AY780">
        <v>1</v>
      </c>
      <c r="AZ780">
        <v>1.26</v>
      </c>
      <c r="BA780">
        <v>3</v>
      </c>
      <c r="BB780">
        <v>3</v>
      </c>
      <c r="BC780">
        <v>3</v>
      </c>
      <c r="BD780">
        <v>3</v>
      </c>
      <c r="BE780">
        <v>1.26</v>
      </c>
    </row>
    <row r="781" spans="37:57" x14ac:dyDescent="0.3">
      <c r="AK781">
        <v>2007</v>
      </c>
      <c r="AL781">
        <v>0</v>
      </c>
      <c r="AM781">
        <v>2.6900000000000001E-3</v>
      </c>
      <c r="AN781">
        <v>2.6800000000000001E-3</v>
      </c>
      <c r="AO781">
        <v>0.05</v>
      </c>
      <c r="AP781">
        <v>100000</v>
      </c>
      <c r="AQ781">
        <v>268</v>
      </c>
      <c r="AR781">
        <v>99746</v>
      </c>
      <c r="AS781">
        <v>7892320</v>
      </c>
      <c r="AT781">
        <v>78.92</v>
      </c>
      <c r="AV781">
        <v>2007</v>
      </c>
      <c r="AW781">
        <v>0</v>
      </c>
      <c r="AX781">
        <v>2.31E-3</v>
      </c>
      <c r="AY781">
        <v>2.3E-3</v>
      </c>
      <c r="AZ781">
        <v>0.06</v>
      </c>
      <c r="BA781">
        <v>100000</v>
      </c>
      <c r="BB781">
        <v>230</v>
      </c>
      <c r="BC781">
        <v>99783</v>
      </c>
      <c r="BD781">
        <v>8294565</v>
      </c>
      <c r="BE781">
        <v>82.95</v>
      </c>
    </row>
    <row r="782" spans="37:57" x14ac:dyDescent="0.3">
      <c r="AK782">
        <v>2007</v>
      </c>
      <c r="AL782">
        <v>1</v>
      </c>
      <c r="AM782">
        <v>2.9999999999999997E-4</v>
      </c>
      <c r="AN782">
        <v>2.9999999999999997E-4</v>
      </c>
      <c r="AO782">
        <v>0.5</v>
      </c>
      <c r="AP782">
        <v>99732</v>
      </c>
      <c r="AQ782">
        <v>30</v>
      </c>
      <c r="AR782">
        <v>99717</v>
      </c>
      <c r="AS782">
        <v>7792574</v>
      </c>
      <c r="AT782">
        <v>78.14</v>
      </c>
      <c r="AV782">
        <v>2007</v>
      </c>
      <c r="AW782">
        <v>1</v>
      </c>
      <c r="AX782">
        <v>3.3E-4</v>
      </c>
      <c r="AY782">
        <v>3.3E-4</v>
      </c>
      <c r="AZ782">
        <v>0.5</v>
      </c>
      <c r="BA782">
        <v>99770</v>
      </c>
      <c r="BB782">
        <v>33</v>
      </c>
      <c r="BC782">
        <v>99753</v>
      </c>
      <c r="BD782">
        <v>8194781</v>
      </c>
      <c r="BE782">
        <v>82.14</v>
      </c>
    </row>
    <row r="783" spans="37:57" x14ac:dyDescent="0.3">
      <c r="AK783">
        <v>2007</v>
      </c>
      <c r="AL783">
        <v>2</v>
      </c>
      <c r="AM783">
        <v>1.2999999999999999E-4</v>
      </c>
      <c r="AN783">
        <v>1.2999999999999999E-4</v>
      </c>
      <c r="AO783">
        <v>0.5</v>
      </c>
      <c r="AP783">
        <v>99702</v>
      </c>
      <c r="AQ783">
        <v>13</v>
      </c>
      <c r="AR783">
        <v>99696</v>
      </c>
      <c r="AS783">
        <v>7692857</v>
      </c>
      <c r="AT783">
        <v>77.16</v>
      </c>
      <c r="AV783">
        <v>2007</v>
      </c>
      <c r="AW783">
        <v>2</v>
      </c>
      <c r="AX783">
        <v>1.6000000000000001E-4</v>
      </c>
      <c r="AY783">
        <v>1.6000000000000001E-4</v>
      </c>
      <c r="AZ783">
        <v>0.5</v>
      </c>
      <c r="BA783">
        <v>99737</v>
      </c>
      <c r="BB783">
        <v>16</v>
      </c>
      <c r="BC783">
        <v>99729</v>
      </c>
      <c r="BD783">
        <v>8095028</v>
      </c>
      <c r="BE783">
        <v>81.16</v>
      </c>
    </row>
    <row r="784" spans="37:57" x14ac:dyDescent="0.3">
      <c r="AK784">
        <v>2007</v>
      </c>
      <c r="AL784">
        <v>3</v>
      </c>
      <c r="AM784">
        <v>2.0000000000000002E-5</v>
      </c>
      <c r="AN784">
        <v>2.0000000000000002E-5</v>
      </c>
      <c r="AO784">
        <v>0.5</v>
      </c>
      <c r="AP784">
        <v>99689</v>
      </c>
      <c r="AQ784">
        <v>2</v>
      </c>
      <c r="AR784">
        <v>99688</v>
      </c>
      <c r="AS784">
        <v>7593161</v>
      </c>
      <c r="AT784">
        <v>76.17</v>
      </c>
      <c r="AV784">
        <v>2007</v>
      </c>
      <c r="AW784">
        <v>3</v>
      </c>
      <c r="AX784">
        <v>1.6000000000000001E-4</v>
      </c>
      <c r="AY784">
        <v>1.6000000000000001E-4</v>
      </c>
      <c r="AZ784">
        <v>0.5</v>
      </c>
      <c r="BA784">
        <v>99721</v>
      </c>
      <c r="BB784">
        <v>16</v>
      </c>
      <c r="BC784">
        <v>99713</v>
      </c>
      <c r="BD784">
        <v>7995300</v>
      </c>
      <c r="BE784">
        <v>80.180000000000007</v>
      </c>
    </row>
    <row r="785" spans="37:57" x14ac:dyDescent="0.3">
      <c r="AK785">
        <v>2007</v>
      </c>
      <c r="AL785">
        <v>4</v>
      </c>
      <c r="AM785">
        <v>1E-4</v>
      </c>
      <c r="AN785">
        <v>1E-4</v>
      </c>
      <c r="AO785">
        <v>0.5</v>
      </c>
      <c r="AP785">
        <v>99687</v>
      </c>
      <c r="AQ785">
        <v>10</v>
      </c>
      <c r="AR785">
        <v>99683</v>
      </c>
      <c r="AS785">
        <v>7493473</v>
      </c>
      <c r="AT785">
        <v>75.17</v>
      </c>
      <c r="AV785">
        <v>2007</v>
      </c>
      <c r="AW785">
        <v>4</v>
      </c>
      <c r="AX785">
        <v>1.2E-4</v>
      </c>
      <c r="AY785">
        <v>1.2E-4</v>
      </c>
      <c r="AZ785">
        <v>0.5</v>
      </c>
      <c r="BA785">
        <v>99705</v>
      </c>
      <c r="BB785">
        <v>12</v>
      </c>
      <c r="BC785">
        <v>99699</v>
      </c>
      <c r="BD785">
        <v>7895587</v>
      </c>
      <c r="BE785">
        <v>79.19</v>
      </c>
    </row>
    <row r="786" spans="37:57" x14ac:dyDescent="0.3">
      <c r="AK786">
        <v>2007</v>
      </c>
      <c r="AL786">
        <v>5</v>
      </c>
      <c r="AM786">
        <v>1.2E-4</v>
      </c>
      <c r="AN786">
        <v>1.2E-4</v>
      </c>
      <c r="AO786">
        <v>0.5</v>
      </c>
      <c r="AP786">
        <v>99678</v>
      </c>
      <c r="AQ786">
        <v>12</v>
      </c>
      <c r="AR786">
        <v>99672</v>
      </c>
      <c r="AS786">
        <v>7393790</v>
      </c>
      <c r="AT786">
        <v>74.180000000000007</v>
      </c>
      <c r="AV786">
        <v>2007</v>
      </c>
      <c r="AW786">
        <v>5</v>
      </c>
      <c r="AX786">
        <v>1.1E-4</v>
      </c>
      <c r="AY786">
        <v>1.1E-4</v>
      </c>
      <c r="AZ786">
        <v>0.5</v>
      </c>
      <c r="BA786">
        <v>99693</v>
      </c>
      <c r="BB786">
        <v>11</v>
      </c>
      <c r="BC786">
        <v>99687</v>
      </c>
      <c r="BD786">
        <v>7795888</v>
      </c>
      <c r="BE786">
        <v>78.2</v>
      </c>
    </row>
    <row r="787" spans="37:57" x14ac:dyDescent="0.3">
      <c r="AK787">
        <v>2007</v>
      </c>
      <c r="AL787">
        <v>6</v>
      </c>
      <c r="AM787">
        <v>6.0000000000000002E-5</v>
      </c>
      <c r="AN787">
        <v>6.0000000000000002E-5</v>
      </c>
      <c r="AO787">
        <v>0.5</v>
      </c>
      <c r="AP787">
        <v>99666</v>
      </c>
      <c r="AQ787">
        <v>6</v>
      </c>
      <c r="AR787">
        <v>99663</v>
      </c>
      <c r="AS787">
        <v>7294118</v>
      </c>
      <c r="AT787">
        <v>73.19</v>
      </c>
      <c r="AV787">
        <v>2007</v>
      </c>
      <c r="AW787">
        <v>6</v>
      </c>
      <c r="AX787">
        <v>1.2999999999999999E-4</v>
      </c>
      <c r="AY787">
        <v>1.2999999999999999E-4</v>
      </c>
      <c r="AZ787">
        <v>0.5</v>
      </c>
      <c r="BA787">
        <v>99682</v>
      </c>
      <c r="BB787">
        <v>13</v>
      </c>
      <c r="BC787">
        <v>99676</v>
      </c>
      <c r="BD787">
        <v>7696201</v>
      </c>
      <c r="BE787">
        <v>77.209999999999994</v>
      </c>
    </row>
    <row r="788" spans="37:57" x14ac:dyDescent="0.3">
      <c r="AK788">
        <v>2007</v>
      </c>
      <c r="AL788">
        <v>7</v>
      </c>
      <c r="AM788">
        <v>8.0000000000000007E-5</v>
      </c>
      <c r="AN788">
        <v>8.0000000000000007E-5</v>
      </c>
      <c r="AO788">
        <v>0.5</v>
      </c>
      <c r="AP788">
        <v>99659</v>
      </c>
      <c r="AQ788">
        <v>8</v>
      </c>
      <c r="AR788">
        <v>99655</v>
      </c>
      <c r="AS788">
        <v>7194456</v>
      </c>
      <c r="AT788">
        <v>72.19</v>
      </c>
      <c r="AV788">
        <v>2007</v>
      </c>
      <c r="AW788">
        <v>7</v>
      </c>
      <c r="AX788">
        <v>4.0000000000000003E-5</v>
      </c>
      <c r="AY788">
        <v>4.0000000000000003E-5</v>
      </c>
      <c r="AZ788">
        <v>0.5</v>
      </c>
      <c r="BA788">
        <v>99669</v>
      </c>
      <c r="BB788">
        <v>4</v>
      </c>
      <c r="BC788">
        <v>99667</v>
      </c>
      <c r="BD788">
        <v>7596526</v>
      </c>
      <c r="BE788">
        <v>76.22</v>
      </c>
    </row>
    <row r="789" spans="37:57" x14ac:dyDescent="0.3">
      <c r="AK789">
        <v>2007</v>
      </c>
      <c r="AL789">
        <v>8</v>
      </c>
      <c r="AM789">
        <v>1E-4</v>
      </c>
      <c r="AN789">
        <v>1E-4</v>
      </c>
      <c r="AO789">
        <v>0.5</v>
      </c>
      <c r="AP789">
        <v>99651</v>
      </c>
      <c r="AQ789">
        <v>10</v>
      </c>
      <c r="AR789">
        <v>99646</v>
      </c>
      <c r="AS789">
        <v>7094801</v>
      </c>
      <c r="AT789">
        <v>71.2</v>
      </c>
      <c r="AV789">
        <v>2007</v>
      </c>
      <c r="AW789">
        <v>8</v>
      </c>
      <c r="AX789">
        <v>9.0000000000000006E-5</v>
      </c>
      <c r="AY789">
        <v>9.0000000000000006E-5</v>
      </c>
      <c r="AZ789">
        <v>0.5</v>
      </c>
      <c r="BA789">
        <v>99665</v>
      </c>
      <c r="BB789">
        <v>9</v>
      </c>
      <c r="BC789">
        <v>99660</v>
      </c>
      <c r="BD789">
        <v>7496859</v>
      </c>
      <c r="BE789">
        <v>75.22</v>
      </c>
    </row>
    <row r="790" spans="37:57" x14ac:dyDescent="0.3">
      <c r="AK790">
        <v>2007</v>
      </c>
      <c r="AL790">
        <v>9</v>
      </c>
      <c r="AM790">
        <v>4.0000000000000003E-5</v>
      </c>
      <c r="AN790">
        <v>4.0000000000000003E-5</v>
      </c>
      <c r="AO790">
        <v>0.5</v>
      </c>
      <c r="AP790">
        <v>99641</v>
      </c>
      <c r="AQ790">
        <v>4</v>
      </c>
      <c r="AR790">
        <v>99639</v>
      </c>
      <c r="AS790">
        <v>6995155</v>
      </c>
      <c r="AT790">
        <v>70.2</v>
      </c>
      <c r="AV790">
        <v>2007</v>
      </c>
      <c r="AW790">
        <v>9</v>
      </c>
      <c r="AX790">
        <v>9.0000000000000006E-5</v>
      </c>
      <c r="AY790">
        <v>9.0000000000000006E-5</v>
      </c>
      <c r="AZ790">
        <v>0.5</v>
      </c>
      <c r="BA790">
        <v>99656</v>
      </c>
      <c r="BB790">
        <v>9</v>
      </c>
      <c r="BC790">
        <v>99651</v>
      </c>
      <c r="BD790">
        <v>7397199</v>
      </c>
      <c r="BE790">
        <v>74.23</v>
      </c>
    </row>
    <row r="791" spans="37:57" x14ac:dyDescent="0.3">
      <c r="AK791">
        <v>2007</v>
      </c>
      <c r="AL791">
        <v>10</v>
      </c>
      <c r="AM791">
        <v>6.0000000000000002E-5</v>
      </c>
      <c r="AN791">
        <v>6.0000000000000002E-5</v>
      </c>
      <c r="AO791">
        <v>0.5</v>
      </c>
      <c r="AP791">
        <v>99637</v>
      </c>
      <c r="AQ791">
        <v>6</v>
      </c>
      <c r="AR791">
        <v>99634</v>
      </c>
      <c r="AS791">
        <v>6895516</v>
      </c>
      <c r="AT791">
        <v>69.209999999999994</v>
      </c>
      <c r="AV791">
        <v>2007</v>
      </c>
      <c r="AW791">
        <v>10</v>
      </c>
      <c r="AX791">
        <v>8.0000000000000007E-5</v>
      </c>
      <c r="AY791">
        <v>8.0000000000000007E-5</v>
      </c>
      <c r="AZ791">
        <v>0.5</v>
      </c>
      <c r="BA791">
        <v>99647</v>
      </c>
      <c r="BB791">
        <v>8</v>
      </c>
      <c r="BC791">
        <v>99643</v>
      </c>
      <c r="BD791">
        <v>7297547</v>
      </c>
      <c r="BE791">
        <v>73.23</v>
      </c>
    </row>
    <row r="792" spans="37:57" x14ac:dyDescent="0.3">
      <c r="AK792">
        <v>2007</v>
      </c>
      <c r="AL792">
        <v>11</v>
      </c>
      <c r="AM792">
        <v>6.0000000000000002E-5</v>
      </c>
      <c r="AN792">
        <v>6.0000000000000002E-5</v>
      </c>
      <c r="AO792">
        <v>0.5</v>
      </c>
      <c r="AP792">
        <v>99631</v>
      </c>
      <c r="AQ792">
        <v>6</v>
      </c>
      <c r="AR792">
        <v>99628</v>
      </c>
      <c r="AS792">
        <v>6795882</v>
      </c>
      <c r="AT792">
        <v>68.209999999999994</v>
      </c>
      <c r="AV792">
        <v>2007</v>
      </c>
      <c r="AW792">
        <v>11</v>
      </c>
      <c r="AX792">
        <v>2.0000000000000002E-5</v>
      </c>
      <c r="AY792">
        <v>2.0000000000000002E-5</v>
      </c>
      <c r="AZ792">
        <v>0.5</v>
      </c>
      <c r="BA792">
        <v>99639</v>
      </c>
      <c r="BB792">
        <v>2</v>
      </c>
      <c r="BC792">
        <v>99638</v>
      </c>
      <c r="BD792">
        <v>7197904</v>
      </c>
      <c r="BE792">
        <v>72.239999999999995</v>
      </c>
    </row>
    <row r="793" spans="37:57" x14ac:dyDescent="0.3">
      <c r="AK793">
        <v>2007</v>
      </c>
      <c r="AL793">
        <v>12</v>
      </c>
      <c r="AM793">
        <v>9.0000000000000006E-5</v>
      </c>
      <c r="AN793">
        <v>9.0000000000000006E-5</v>
      </c>
      <c r="AO793">
        <v>0.5</v>
      </c>
      <c r="AP793">
        <v>99625</v>
      </c>
      <c r="AQ793">
        <v>9</v>
      </c>
      <c r="AR793">
        <v>99621</v>
      </c>
      <c r="AS793">
        <v>6696255</v>
      </c>
      <c r="AT793">
        <v>67.209999999999994</v>
      </c>
      <c r="AV793">
        <v>2007</v>
      </c>
      <c r="AW793">
        <v>12</v>
      </c>
      <c r="AX793">
        <v>6.0000000000000002E-5</v>
      </c>
      <c r="AY793">
        <v>6.0000000000000002E-5</v>
      </c>
      <c r="AZ793">
        <v>0.5</v>
      </c>
      <c r="BA793">
        <v>99637</v>
      </c>
      <c r="BB793">
        <v>5</v>
      </c>
      <c r="BC793">
        <v>99634</v>
      </c>
      <c r="BD793">
        <v>7098267</v>
      </c>
      <c r="BE793">
        <v>71.239999999999995</v>
      </c>
    </row>
    <row r="794" spans="37:57" x14ac:dyDescent="0.3">
      <c r="AK794">
        <v>2007</v>
      </c>
      <c r="AL794">
        <v>13</v>
      </c>
      <c r="AM794">
        <v>1.2999999999999999E-4</v>
      </c>
      <c r="AN794">
        <v>1.2999999999999999E-4</v>
      </c>
      <c r="AO794">
        <v>0.5</v>
      </c>
      <c r="AP794">
        <v>99616</v>
      </c>
      <c r="AQ794">
        <v>13</v>
      </c>
      <c r="AR794">
        <v>99610</v>
      </c>
      <c r="AS794">
        <v>6596634</v>
      </c>
      <c r="AT794">
        <v>66.22</v>
      </c>
      <c r="AV794">
        <v>2007</v>
      </c>
      <c r="AW794">
        <v>13</v>
      </c>
      <c r="AX794">
        <v>5.0000000000000002E-5</v>
      </c>
      <c r="AY794">
        <v>5.0000000000000002E-5</v>
      </c>
      <c r="AZ794">
        <v>0.5</v>
      </c>
      <c r="BA794">
        <v>99631</v>
      </c>
      <c r="BB794">
        <v>5</v>
      </c>
      <c r="BC794">
        <v>99629</v>
      </c>
      <c r="BD794">
        <v>6998633</v>
      </c>
      <c r="BE794">
        <v>70.25</v>
      </c>
    </row>
    <row r="795" spans="37:57" x14ac:dyDescent="0.3">
      <c r="AK795">
        <v>2007</v>
      </c>
      <c r="AL795">
        <v>14</v>
      </c>
      <c r="AM795">
        <v>1.6000000000000001E-4</v>
      </c>
      <c r="AN795">
        <v>1.6000000000000001E-4</v>
      </c>
      <c r="AO795">
        <v>0.5</v>
      </c>
      <c r="AP795">
        <v>99603</v>
      </c>
      <c r="AQ795">
        <v>16</v>
      </c>
      <c r="AR795">
        <v>99595</v>
      </c>
      <c r="AS795">
        <v>6497024</v>
      </c>
      <c r="AT795">
        <v>65.23</v>
      </c>
      <c r="AV795">
        <v>2007</v>
      </c>
      <c r="AW795">
        <v>14</v>
      </c>
      <c r="AX795">
        <v>8.0000000000000007E-5</v>
      </c>
      <c r="AY795">
        <v>8.0000000000000007E-5</v>
      </c>
      <c r="AZ795">
        <v>0.5</v>
      </c>
      <c r="BA795">
        <v>99626</v>
      </c>
      <c r="BB795">
        <v>8</v>
      </c>
      <c r="BC795">
        <v>99622</v>
      </c>
      <c r="BD795">
        <v>6899004</v>
      </c>
      <c r="BE795">
        <v>69.25</v>
      </c>
    </row>
    <row r="796" spans="37:57" x14ac:dyDescent="0.3">
      <c r="AK796">
        <v>2007</v>
      </c>
      <c r="AL796">
        <v>15</v>
      </c>
      <c r="AM796">
        <v>2.1000000000000001E-4</v>
      </c>
      <c r="AN796">
        <v>2.1000000000000001E-4</v>
      </c>
      <c r="AO796">
        <v>0.5</v>
      </c>
      <c r="AP796">
        <v>99587</v>
      </c>
      <c r="AQ796">
        <v>21</v>
      </c>
      <c r="AR796">
        <v>99577</v>
      </c>
      <c r="AS796">
        <v>6397429</v>
      </c>
      <c r="AT796">
        <v>64.239999999999995</v>
      </c>
      <c r="AV796">
        <v>2007</v>
      </c>
      <c r="AW796">
        <v>15</v>
      </c>
      <c r="AX796">
        <v>2.1000000000000001E-4</v>
      </c>
      <c r="AY796">
        <v>2.1000000000000001E-4</v>
      </c>
      <c r="AZ796">
        <v>0.5</v>
      </c>
      <c r="BA796">
        <v>99618</v>
      </c>
      <c r="BB796">
        <v>21</v>
      </c>
      <c r="BC796">
        <v>99607</v>
      </c>
      <c r="BD796">
        <v>6799382</v>
      </c>
      <c r="BE796">
        <v>68.25</v>
      </c>
    </row>
    <row r="797" spans="37:57" x14ac:dyDescent="0.3">
      <c r="AK797">
        <v>2007</v>
      </c>
      <c r="AL797">
        <v>16</v>
      </c>
      <c r="AM797">
        <v>3.1E-4</v>
      </c>
      <c r="AN797">
        <v>3.1E-4</v>
      </c>
      <c r="AO797">
        <v>0.5</v>
      </c>
      <c r="AP797">
        <v>99566</v>
      </c>
      <c r="AQ797">
        <v>31</v>
      </c>
      <c r="AR797">
        <v>99551</v>
      </c>
      <c r="AS797">
        <v>6297852</v>
      </c>
      <c r="AT797">
        <v>63.25</v>
      </c>
      <c r="AV797">
        <v>2007</v>
      </c>
      <c r="AW797">
        <v>16</v>
      </c>
      <c r="AX797">
        <v>2.4000000000000001E-4</v>
      </c>
      <c r="AY797">
        <v>2.4000000000000001E-4</v>
      </c>
      <c r="AZ797">
        <v>0.5</v>
      </c>
      <c r="BA797">
        <v>99597</v>
      </c>
      <c r="BB797">
        <v>24</v>
      </c>
      <c r="BC797">
        <v>99585</v>
      </c>
      <c r="BD797">
        <v>6699775</v>
      </c>
      <c r="BE797">
        <v>67.27</v>
      </c>
    </row>
    <row r="798" spans="37:57" x14ac:dyDescent="0.3">
      <c r="AK798">
        <v>2007</v>
      </c>
      <c r="AL798">
        <v>17</v>
      </c>
      <c r="AM798">
        <v>3.3E-4</v>
      </c>
      <c r="AN798">
        <v>3.3E-4</v>
      </c>
      <c r="AO798">
        <v>0.5</v>
      </c>
      <c r="AP798">
        <v>99535</v>
      </c>
      <c r="AQ798">
        <v>33</v>
      </c>
      <c r="AR798">
        <v>99519</v>
      </c>
      <c r="AS798">
        <v>6198301</v>
      </c>
      <c r="AT798">
        <v>62.27</v>
      </c>
      <c r="AV798">
        <v>2007</v>
      </c>
      <c r="AW798">
        <v>17</v>
      </c>
      <c r="AX798">
        <v>2.3000000000000001E-4</v>
      </c>
      <c r="AY798">
        <v>2.3000000000000001E-4</v>
      </c>
      <c r="AZ798">
        <v>0.5</v>
      </c>
      <c r="BA798">
        <v>99574</v>
      </c>
      <c r="BB798">
        <v>22</v>
      </c>
      <c r="BC798">
        <v>99562</v>
      </c>
      <c r="BD798">
        <v>6600189</v>
      </c>
      <c r="BE798">
        <v>66.28</v>
      </c>
    </row>
    <row r="799" spans="37:57" x14ac:dyDescent="0.3">
      <c r="AK799">
        <v>2007</v>
      </c>
      <c r="AL799">
        <v>18</v>
      </c>
      <c r="AM799">
        <v>5.4000000000000001E-4</v>
      </c>
      <c r="AN799">
        <v>5.4000000000000001E-4</v>
      </c>
      <c r="AO799">
        <v>0.5</v>
      </c>
      <c r="AP799">
        <v>99502</v>
      </c>
      <c r="AQ799">
        <v>53</v>
      </c>
      <c r="AR799">
        <v>99475</v>
      </c>
      <c r="AS799">
        <v>6098783</v>
      </c>
      <c r="AT799">
        <v>61.29</v>
      </c>
      <c r="AV799">
        <v>2007</v>
      </c>
      <c r="AW799">
        <v>18</v>
      </c>
      <c r="AX799">
        <v>1.2E-4</v>
      </c>
      <c r="AY799">
        <v>1.2E-4</v>
      </c>
      <c r="AZ799">
        <v>0.5</v>
      </c>
      <c r="BA799">
        <v>99551</v>
      </c>
      <c r="BB799">
        <v>12</v>
      </c>
      <c r="BC799">
        <v>99545</v>
      </c>
      <c r="BD799">
        <v>6500627</v>
      </c>
      <c r="BE799">
        <v>65.3</v>
      </c>
    </row>
    <row r="800" spans="37:57" x14ac:dyDescent="0.3">
      <c r="AK800">
        <v>2007</v>
      </c>
      <c r="AL800">
        <v>19</v>
      </c>
      <c r="AM800">
        <v>8.3000000000000001E-4</v>
      </c>
      <c r="AN800">
        <v>8.3000000000000001E-4</v>
      </c>
      <c r="AO800">
        <v>0.5</v>
      </c>
      <c r="AP800">
        <v>99449</v>
      </c>
      <c r="AQ800">
        <v>82</v>
      </c>
      <c r="AR800">
        <v>99407</v>
      </c>
      <c r="AS800">
        <v>5999307</v>
      </c>
      <c r="AT800">
        <v>60.33</v>
      </c>
      <c r="AV800">
        <v>2007</v>
      </c>
      <c r="AW800">
        <v>19</v>
      </c>
      <c r="AX800">
        <v>2.4000000000000001E-4</v>
      </c>
      <c r="AY800">
        <v>2.4000000000000001E-4</v>
      </c>
      <c r="AZ800">
        <v>0.5</v>
      </c>
      <c r="BA800">
        <v>99539</v>
      </c>
      <c r="BB800">
        <v>24</v>
      </c>
      <c r="BC800">
        <v>99527</v>
      </c>
      <c r="BD800">
        <v>6401082</v>
      </c>
      <c r="BE800">
        <v>64.31</v>
      </c>
    </row>
    <row r="801" spans="37:57" x14ac:dyDescent="0.3">
      <c r="AK801">
        <v>2007</v>
      </c>
      <c r="AL801">
        <v>20</v>
      </c>
      <c r="AM801">
        <v>6.9999999999999999E-4</v>
      </c>
      <c r="AN801">
        <v>6.9999999999999999E-4</v>
      </c>
      <c r="AO801">
        <v>0.5</v>
      </c>
      <c r="AP801">
        <v>99366</v>
      </c>
      <c r="AQ801">
        <v>70</v>
      </c>
      <c r="AR801">
        <v>99331</v>
      </c>
      <c r="AS801">
        <v>5899900</v>
      </c>
      <c r="AT801">
        <v>59.38</v>
      </c>
      <c r="AV801">
        <v>2007</v>
      </c>
      <c r="AW801">
        <v>20</v>
      </c>
      <c r="AX801">
        <v>2.7E-4</v>
      </c>
      <c r="AY801">
        <v>2.7E-4</v>
      </c>
      <c r="AZ801">
        <v>0.5</v>
      </c>
      <c r="BA801">
        <v>99515</v>
      </c>
      <c r="BB801">
        <v>27</v>
      </c>
      <c r="BC801">
        <v>99502</v>
      </c>
      <c r="BD801">
        <v>6301554</v>
      </c>
      <c r="BE801">
        <v>63.32</v>
      </c>
    </row>
    <row r="802" spans="37:57" x14ac:dyDescent="0.3">
      <c r="AK802">
        <v>2007</v>
      </c>
      <c r="AL802">
        <v>21</v>
      </c>
      <c r="AM802">
        <v>6.4000000000000005E-4</v>
      </c>
      <c r="AN802">
        <v>6.4000000000000005E-4</v>
      </c>
      <c r="AO802">
        <v>0.5</v>
      </c>
      <c r="AP802">
        <v>99296</v>
      </c>
      <c r="AQ802">
        <v>64</v>
      </c>
      <c r="AR802">
        <v>99264</v>
      </c>
      <c r="AS802">
        <v>5800569</v>
      </c>
      <c r="AT802">
        <v>58.42</v>
      </c>
      <c r="AV802">
        <v>2007</v>
      </c>
      <c r="AW802">
        <v>21</v>
      </c>
      <c r="AX802">
        <v>3.6999999999999999E-4</v>
      </c>
      <c r="AY802">
        <v>3.6999999999999999E-4</v>
      </c>
      <c r="AZ802">
        <v>0.5</v>
      </c>
      <c r="BA802">
        <v>99489</v>
      </c>
      <c r="BB802">
        <v>36</v>
      </c>
      <c r="BC802">
        <v>99470</v>
      </c>
      <c r="BD802">
        <v>6202052</v>
      </c>
      <c r="BE802">
        <v>62.34</v>
      </c>
    </row>
    <row r="803" spans="37:57" x14ac:dyDescent="0.3">
      <c r="AK803">
        <v>2007</v>
      </c>
      <c r="AL803">
        <v>22</v>
      </c>
      <c r="AM803">
        <v>7.2000000000000005E-4</v>
      </c>
      <c r="AN803">
        <v>7.2000000000000005E-4</v>
      </c>
      <c r="AO803">
        <v>0.5</v>
      </c>
      <c r="AP803">
        <v>99232</v>
      </c>
      <c r="AQ803">
        <v>71</v>
      </c>
      <c r="AR803">
        <v>99197</v>
      </c>
      <c r="AS803">
        <v>5701304</v>
      </c>
      <c r="AT803">
        <v>57.45</v>
      </c>
      <c r="AV803">
        <v>2007</v>
      </c>
      <c r="AW803">
        <v>22</v>
      </c>
      <c r="AX803">
        <v>1.4999999999999999E-4</v>
      </c>
      <c r="AY803">
        <v>1.4999999999999999E-4</v>
      </c>
      <c r="AZ803">
        <v>0.5</v>
      </c>
      <c r="BA803">
        <v>99452</v>
      </c>
      <c r="BB803">
        <v>15</v>
      </c>
      <c r="BC803">
        <v>99445</v>
      </c>
      <c r="BD803">
        <v>6102582</v>
      </c>
      <c r="BE803">
        <v>61.36</v>
      </c>
    </row>
    <row r="804" spans="37:57" x14ac:dyDescent="0.3">
      <c r="AK804">
        <v>2007</v>
      </c>
      <c r="AL804">
        <v>23</v>
      </c>
      <c r="AM804">
        <v>5.2999999999999998E-4</v>
      </c>
      <c r="AN804">
        <v>5.2999999999999998E-4</v>
      </c>
      <c r="AO804">
        <v>0.5</v>
      </c>
      <c r="AP804">
        <v>99161</v>
      </c>
      <c r="AQ804">
        <v>52</v>
      </c>
      <c r="AR804">
        <v>99135</v>
      </c>
      <c r="AS804">
        <v>5602107</v>
      </c>
      <c r="AT804">
        <v>56.49</v>
      </c>
      <c r="AV804">
        <v>2007</v>
      </c>
      <c r="AW804">
        <v>23</v>
      </c>
      <c r="AX804">
        <v>2.3000000000000001E-4</v>
      </c>
      <c r="AY804">
        <v>2.3000000000000001E-4</v>
      </c>
      <c r="AZ804">
        <v>0.5</v>
      </c>
      <c r="BA804">
        <v>99437</v>
      </c>
      <c r="BB804">
        <v>23</v>
      </c>
      <c r="BC804">
        <v>99426</v>
      </c>
      <c r="BD804">
        <v>6003138</v>
      </c>
      <c r="BE804">
        <v>60.37</v>
      </c>
    </row>
    <row r="805" spans="37:57" x14ac:dyDescent="0.3">
      <c r="AK805">
        <v>2007</v>
      </c>
      <c r="AL805">
        <v>24</v>
      </c>
      <c r="AM805">
        <v>8.8999999999999995E-4</v>
      </c>
      <c r="AN805">
        <v>8.8999999999999995E-4</v>
      </c>
      <c r="AO805">
        <v>0.5</v>
      </c>
      <c r="AP805">
        <v>99109</v>
      </c>
      <c r="AQ805">
        <v>88</v>
      </c>
      <c r="AR805">
        <v>99065</v>
      </c>
      <c r="AS805">
        <v>5502972</v>
      </c>
      <c r="AT805">
        <v>55.52</v>
      </c>
      <c r="AV805">
        <v>2007</v>
      </c>
      <c r="AW805">
        <v>24</v>
      </c>
      <c r="AX805">
        <v>1.9000000000000001E-4</v>
      </c>
      <c r="AY805">
        <v>1.9000000000000001E-4</v>
      </c>
      <c r="AZ805">
        <v>0.5</v>
      </c>
      <c r="BA805">
        <v>99414</v>
      </c>
      <c r="BB805">
        <v>19</v>
      </c>
      <c r="BC805">
        <v>99405</v>
      </c>
      <c r="BD805">
        <v>5903712</v>
      </c>
      <c r="BE805">
        <v>59.38</v>
      </c>
    </row>
    <row r="806" spans="37:57" x14ac:dyDescent="0.3">
      <c r="AK806">
        <v>2007</v>
      </c>
      <c r="AL806">
        <v>25</v>
      </c>
      <c r="AM806">
        <v>7.5000000000000002E-4</v>
      </c>
      <c r="AN806">
        <v>7.5000000000000002E-4</v>
      </c>
      <c r="AO806">
        <v>0.5</v>
      </c>
      <c r="AP806">
        <v>99021</v>
      </c>
      <c r="AQ806">
        <v>75</v>
      </c>
      <c r="AR806">
        <v>98984</v>
      </c>
      <c r="AS806">
        <v>5403907</v>
      </c>
      <c r="AT806">
        <v>54.57</v>
      </c>
      <c r="AV806">
        <v>2007</v>
      </c>
      <c r="AW806">
        <v>25</v>
      </c>
      <c r="AX806">
        <v>3.8999999999999999E-4</v>
      </c>
      <c r="AY806">
        <v>3.8999999999999999E-4</v>
      </c>
      <c r="AZ806">
        <v>0.5</v>
      </c>
      <c r="BA806">
        <v>99395</v>
      </c>
      <c r="BB806">
        <v>39</v>
      </c>
      <c r="BC806">
        <v>99376</v>
      </c>
      <c r="BD806">
        <v>5804307</v>
      </c>
      <c r="BE806">
        <v>58.4</v>
      </c>
    </row>
    <row r="807" spans="37:57" x14ac:dyDescent="0.3">
      <c r="AK807">
        <v>2007</v>
      </c>
      <c r="AL807">
        <v>26</v>
      </c>
      <c r="AM807">
        <v>8.9999999999999998E-4</v>
      </c>
      <c r="AN807">
        <v>8.9999999999999998E-4</v>
      </c>
      <c r="AO807">
        <v>0.5</v>
      </c>
      <c r="AP807">
        <v>98946</v>
      </c>
      <c r="AQ807">
        <v>89</v>
      </c>
      <c r="AR807">
        <v>98902</v>
      </c>
      <c r="AS807">
        <v>5304924</v>
      </c>
      <c r="AT807">
        <v>53.61</v>
      </c>
      <c r="AV807">
        <v>2007</v>
      </c>
      <c r="AW807">
        <v>26</v>
      </c>
      <c r="AX807">
        <v>2.0000000000000001E-4</v>
      </c>
      <c r="AY807">
        <v>2.0000000000000001E-4</v>
      </c>
      <c r="AZ807">
        <v>0.5</v>
      </c>
      <c r="BA807">
        <v>99356</v>
      </c>
      <c r="BB807">
        <v>20</v>
      </c>
      <c r="BC807">
        <v>99346</v>
      </c>
      <c r="BD807">
        <v>5704931</v>
      </c>
      <c r="BE807">
        <v>57.42</v>
      </c>
    </row>
    <row r="808" spans="37:57" x14ac:dyDescent="0.3">
      <c r="AK808">
        <v>2007</v>
      </c>
      <c r="AL808">
        <v>27</v>
      </c>
      <c r="AM808">
        <v>6.3000000000000003E-4</v>
      </c>
      <c r="AN808">
        <v>6.3000000000000003E-4</v>
      </c>
      <c r="AO808">
        <v>0.5</v>
      </c>
      <c r="AP808">
        <v>98857</v>
      </c>
      <c r="AQ808">
        <v>62</v>
      </c>
      <c r="AR808">
        <v>98826</v>
      </c>
      <c r="AS808">
        <v>5206022</v>
      </c>
      <c r="AT808">
        <v>52.66</v>
      </c>
      <c r="AV808">
        <v>2007</v>
      </c>
      <c r="AW808">
        <v>27</v>
      </c>
      <c r="AX808">
        <v>2.0000000000000001E-4</v>
      </c>
      <c r="AY808">
        <v>2.0000000000000001E-4</v>
      </c>
      <c r="AZ808">
        <v>0.5</v>
      </c>
      <c r="BA808">
        <v>99336</v>
      </c>
      <c r="BB808">
        <v>20</v>
      </c>
      <c r="BC808">
        <v>99326</v>
      </c>
      <c r="BD808">
        <v>5605585</v>
      </c>
      <c r="BE808">
        <v>56.43</v>
      </c>
    </row>
    <row r="809" spans="37:57" x14ac:dyDescent="0.3">
      <c r="AK809">
        <v>2007</v>
      </c>
      <c r="AL809">
        <v>28</v>
      </c>
      <c r="AM809">
        <v>7.2999999999999996E-4</v>
      </c>
      <c r="AN809">
        <v>7.2999999999999996E-4</v>
      </c>
      <c r="AO809">
        <v>0.5</v>
      </c>
      <c r="AP809">
        <v>98795</v>
      </c>
      <c r="AQ809">
        <v>72</v>
      </c>
      <c r="AR809">
        <v>98759</v>
      </c>
      <c r="AS809">
        <v>5107196</v>
      </c>
      <c r="AT809">
        <v>51.69</v>
      </c>
      <c r="AV809">
        <v>2007</v>
      </c>
      <c r="AW809">
        <v>28</v>
      </c>
      <c r="AX809">
        <v>1.4999999999999999E-4</v>
      </c>
      <c r="AY809">
        <v>1.4999999999999999E-4</v>
      </c>
      <c r="AZ809">
        <v>0.5</v>
      </c>
      <c r="BA809">
        <v>99316</v>
      </c>
      <c r="BB809">
        <v>15</v>
      </c>
      <c r="BC809">
        <v>99309</v>
      </c>
      <c r="BD809">
        <v>5506259</v>
      </c>
      <c r="BE809">
        <v>55.44</v>
      </c>
    </row>
    <row r="810" spans="37:57" x14ac:dyDescent="0.3">
      <c r="AK810">
        <v>2007</v>
      </c>
      <c r="AL810">
        <v>29</v>
      </c>
      <c r="AM810">
        <v>7.1000000000000002E-4</v>
      </c>
      <c r="AN810">
        <v>7.1000000000000002E-4</v>
      </c>
      <c r="AO810">
        <v>0.5</v>
      </c>
      <c r="AP810">
        <v>98723</v>
      </c>
      <c r="AQ810">
        <v>71</v>
      </c>
      <c r="AR810">
        <v>98687</v>
      </c>
      <c r="AS810">
        <v>5008437</v>
      </c>
      <c r="AT810">
        <v>50.73</v>
      </c>
      <c r="AV810">
        <v>2007</v>
      </c>
      <c r="AW810">
        <v>29</v>
      </c>
      <c r="AX810">
        <v>2.5999999999999998E-4</v>
      </c>
      <c r="AY810">
        <v>2.5999999999999998E-4</v>
      </c>
      <c r="AZ810">
        <v>0.5</v>
      </c>
      <c r="BA810">
        <v>99301</v>
      </c>
      <c r="BB810">
        <v>26</v>
      </c>
      <c r="BC810">
        <v>99288</v>
      </c>
      <c r="BD810">
        <v>5406951</v>
      </c>
      <c r="BE810">
        <v>54.45</v>
      </c>
    </row>
    <row r="811" spans="37:57" x14ac:dyDescent="0.3">
      <c r="AK811">
        <v>2007</v>
      </c>
      <c r="AL811">
        <v>30</v>
      </c>
      <c r="AM811">
        <v>6.6E-4</v>
      </c>
      <c r="AN811">
        <v>6.6E-4</v>
      </c>
      <c r="AO811">
        <v>0.5</v>
      </c>
      <c r="AP811">
        <v>98652</v>
      </c>
      <c r="AQ811">
        <v>65</v>
      </c>
      <c r="AR811">
        <v>98619</v>
      </c>
      <c r="AS811">
        <v>4909750</v>
      </c>
      <c r="AT811">
        <v>49.77</v>
      </c>
      <c r="AV811">
        <v>2007</v>
      </c>
      <c r="AW811">
        <v>30</v>
      </c>
      <c r="AX811">
        <v>2.5999999999999998E-4</v>
      </c>
      <c r="AY811">
        <v>2.5999999999999998E-4</v>
      </c>
      <c r="AZ811">
        <v>0.5</v>
      </c>
      <c r="BA811">
        <v>99275</v>
      </c>
      <c r="BB811">
        <v>25</v>
      </c>
      <c r="BC811">
        <v>99263</v>
      </c>
      <c r="BD811">
        <v>5307663</v>
      </c>
      <c r="BE811">
        <v>53.46</v>
      </c>
    </row>
    <row r="812" spans="37:57" x14ac:dyDescent="0.3">
      <c r="AK812">
        <v>2007</v>
      </c>
      <c r="AL812">
        <v>31</v>
      </c>
      <c r="AM812">
        <v>5.8E-4</v>
      </c>
      <c r="AN812">
        <v>5.8E-4</v>
      </c>
      <c r="AO812">
        <v>0.5</v>
      </c>
      <c r="AP812">
        <v>98587</v>
      </c>
      <c r="AQ812">
        <v>57</v>
      </c>
      <c r="AR812">
        <v>98558</v>
      </c>
      <c r="AS812">
        <v>4811130</v>
      </c>
      <c r="AT812">
        <v>48.8</v>
      </c>
      <c r="AV812">
        <v>2007</v>
      </c>
      <c r="AW812">
        <v>31</v>
      </c>
      <c r="AX812">
        <v>3.3E-4</v>
      </c>
      <c r="AY812">
        <v>3.3E-4</v>
      </c>
      <c r="AZ812">
        <v>0.5</v>
      </c>
      <c r="BA812">
        <v>99250</v>
      </c>
      <c r="BB812">
        <v>33</v>
      </c>
      <c r="BC812">
        <v>99233</v>
      </c>
      <c r="BD812">
        <v>5208400</v>
      </c>
      <c r="BE812">
        <v>52.48</v>
      </c>
    </row>
    <row r="813" spans="37:57" x14ac:dyDescent="0.3">
      <c r="AK813">
        <v>2007</v>
      </c>
      <c r="AL813">
        <v>32</v>
      </c>
      <c r="AM813">
        <v>5.9999999999999995E-4</v>
      </c>
      <c r="AN813">
        <v>5.9999999999999995E-4</v>
      </c>
      <c r="AO813">
        <v>0.5</v>
      </c>
      <c r="AP813">
        <v>98530</v>
      </c>
      <c r="AQ813">
        <v>59</v>
      </c>
      <c r="AR813">
        <v>98500</v>
      </c>
      <c r="AS813">
        <v>4712572</v>
      </c>
      <c r="AT813">
        <v>47.83</v>
      </c>
      <c r="AV813">
        <v>2007</v>
      </c>
      <c r="AW813">
        <v>32</v>
      </c>
      <c r="AX813">
        <v>2.0000000000000001E-4</v>
      </c>
      <c r="AY813">
        <v>2.0000000000000001E-4</v>
      </c>
      <c r="AZ813">
        <v>0.5</v>
      </c>
      <c r="BA813">
        <v>99217</v>
      </c>
      <c r="BB813">
        <v>20</v>
      </c>
      <c r="BC813">
        <v>99207</v>
      </c>
      <c r="BD813">
        <v>5109167</v>
      </c>
      <c r="BE813">
        <v>51.5</v>
      </c>
    </row>
    <row r="814" spans="37:57" x14ac:dyDescent="0.3">
      <c r="AK814">
        <v>2007</v>
      </c>
      <c r="AL814">
        <v>33</v>
      </c>
      <c r="AM814">
        <v>6.3000000000000003E-4</v>
      </c>
      <c r="AN814">
        <v>6.3000000000000003E-4</v>
      </c>
      <c r="AO814">
        <v>0.5</v>
      </c>
      <c r="AP814">
        <v>98471</v>
      </c>
      <c r="AQ814">
        <v>62</v>
      </c>
      <c r="AR814">
        <v>98440</v>
      </c>
      <c r="AS814">
        <v>4614071</v>
      </c>
      <c r="AT814">
        <v>46.86</v>
      </c>
      <c r="AV814">
        <v>2007</v>
      </c>
      <c r="AW814">
        <v>33</v>
      </c>
      <c r="AX814">
        <v>4.6000000000000001E-4</v>
      </c>
      <c r="AY814">
        <v>4.6000000000000001E-4</v>
      </c>
      <c r="AZ814">
        <v>0.5</v>
      </c>
      <c r="BA814">
        <v>99197</v>
      </c>
      <c r="BB814">
        <v>46</v>
      </c>
      <c r="BC814">
        <v>99174</v>
      </c>
      <c r="BD814">
        <v>5009960</v>
      </c>
      <c r="BE814">
        <v>50.51</v>
      </c>
    </row>
    <row r="815" spans="37:57" x14ac:dyDescent="0.3">
      <c r="AK815">
        <v>2007</v>
      </c>
      <c r="AL815">
        <v>34</v>
      </c>
      <c r="AM815">
        <v>6.9999999999999999E-4</v>
      </c>
      <c r="AN815">
        <v>6.8999999999999997E-4</v>
      </c>
      <c r="AO815">
        <v>0.5</v>
      </c>
      <c r="AP815">
        <v>98409</v>
      </c>
      <c r="AQ815">
        <v>68</v>
      </c>
      <c r="AR815">
        <v>98374</v>
      </c>
      <c r="AS815">
        <v>4515632</v>
      </c>
      <c r="AT815">
        <v>45.89</v>
      </c>
      <c r="AV815">
        <v>2007</v>
      </c>
      <c r="AW815">
        <v>34</v>
      </c>
      <c r="AX815">
        <v>3.1E-4</v>
      </c>
      <c r="AY815">
        <v>3.1E-4</v>
      </c>
      <c r="AZ815">
        <v>0.5</v>
      </c>
      <c r="BA815">
        <v>99151</v>
      </c>
      <c r="BB815">
        <v>31</v>
      </c>
      <c r="BC815">
        <v>99136</v>
      </c>
      <c r="BD815">
        <v>4910786</v>
      </c>
      <c r="BE815">
        <v>49.53</v>
      </c>
    </row>
    <row r="816" spans="37:57" x14ac:dyDescent="0.3">
      <c r="AK816">
        <v>2007</v>
      </c>
      <c r="AL816">
        <v>35</v>
      </c>
      <c r="AM816">
        <v>6.7000000000000002E-4</v>
      </c>
      <c r="AN816">
        <v>6.7000000000000002E-4</v>
      </c>
      <c r="AO816">
        <v>0.5</v>
      </c>
      <c r="AP816">
        <v>98340</v>
      </c>
      <c r="AQ816">
        <v>66</v>
      </c>
      <c r="AR816">
        <v>98307</v>
      </c>
      <c r="AS816">
        <v>4417257</v>
      </c>
      <c r="AT816">
        <v>44.92</v>
      </c>
      <c r="AV816">
        <v>2007</v>
      </c>
      <c r="AW816">
        <v>35</v>
      </c>
      <c r="AX816">
        <v>4.4999999999999999E-4</v>
      </c>
      <c r="AY816">
        <v>4.4999999999999999E-4</v>
      </c>
      <c r="AZ816">
        <v>0.5</v>
      </c>
      <c r="BA816">
        <v>99120</v>
      </c>
      <c r="BB816">
        <v>45</v>
      </c>
      <c r="BC816">
        <v>99098</v>
      </c>
      <c r="BD816">
        <v>4811651</v>
      </c>
      <c r="BE816">
        <v>48.54</v>
      </c>
    </row>
    <row r="817" spans="37:57" x14ac:dyDescent="0.3">
      <c r="AK817">
        <v>2007</v>
      </c>
      <c r="AL817">
        <v>36</v>
      </c>
      <c r="AM817">
        <v>8.1999999999999998E-4</v>
      </c>
      <c r="AN817">
        <v>8.1999999999999998E-4</v>
      </c>
      <c r="AO817">
        <v>0.5</v>
      </c>
      <c r="AP817">
        <v>98274</v>
      </c>
      <c r="AQ817">
        <v>81</v>
      </c>
      <c r="AR817">
        <v>98234</v>
      </c>
      <c r="AS817">
        <v>4318950</v>
      </c>
      <c r="AT817">
        <v>43.95</v>
      </c>
      <c r="AV817">
        <v>2007</v>
      </c>
      <c r="AW817">
        <v>36</v>
      </c>
      <c r="AX817">
        <v>5.5000000000000003E-4</v>
      </c>
      <c r="AY817">
        <v>5.5000000000000003E-4</v>
      </c>
      <c r="AZ817">
        <v>0.5</v>
      </c>
      <c r="BA817">
        <v>99075</v>
      </c>
      <c r="BB817">
        <v>55</v>
      </c>
      <c r="BC817">
        <v>99048</v>
      </c>
      <c r="BD817">
        <v>4712553</v>
      </c>
      <c r="BE817">
        <v>47.57</v>
      </c>
    </row>
    <row r="818" spans="37:57" x14ac:dyDescent="0.3">
      <c r="AK818">
        <v>2007</v>
      </c>
      <c r="AL818">
        <v>37</v>
      </c>
      <c r="AM818">
        <v>7.6999999999999996E-4</v>
      </c>
      <c r="AN818">
        <v>7.6999999999999996E-4</v>
      </c>
      <c r="AO818">
        <v>0.5</v>
      </c>
      <c r="AP818">
        <v>98194</v>
      </c>
      <c r="AQ818">
        <v>76</v>
      </c>
      <c r="AR818">
        <v>98156</v>
      </c>
      <c r="AS818">
        <v>4220716</v>
      </c>
      <c r="AT818">
        <v>42.98</v>
      </c>
      <c r="AV818">
        <v>2007</v>
      </c>
      <c r="AW818">
        <v>37</v>
      </c>
      <c r="AX818">
        <v>5.5000000000000003E-4</v>
      </c>
      <c r="AY818">
        <v>5.5000000000000003E-4</v>
      </c>
      <c r="AZ818">
        <v>0.5</v>
      </c>
      <c r="BA818">
        <v>99021</v>
      </c>
      <c r="BB818">
        <v>54</v>
      </c>
      <c r="BC818">
        <v>98993</v>
      </c>
      <c r="BD818">
        <v>4613505</v>
      </c>
      <c r="BE818">
        <v>46.59</v>
      </c>
    </row>
    <row r="819" spans="37:57" x14ac:dyDescent="0.3">
      <c r="AK819">
        <v>2007</v>
      </c>
      <c r="AL819">
        <v>38</v>
      </c>
      <c r="AM819">
        <v>7.6999999999999996E-4</v>
      </c>
      <c r="AN819">
        <v>7.6999999999999996E-4</v>
      </c>
      <c r="AO819">
        <v>0.5</v>
      </c>
      <c r="AP819">
        <v>98118</v>
      </c>
      <c r="AQ819">
        <v>76</v>
      </c>
      <c r="AR819">
        <v>98080</v>
      </c>
      <c r="AS819">
        <v>4122560</v>
      </c>
      <c r="AT819">
        <v>42.02</v>
      </c>
      <c r="AV819">
        <v>2007</v>
      </c>
      <c r="AW819">
        <v>38</v>
      </c>
      <c r="AX819">
        <v>5.4000000000000001E-4</v>
      </c>
      <c r="AY819">
        <v>5.4000000000000001E-4</v>
      </c>
      <c r="AZ819">
        <v>0.5</v>
      </c>
      <c r="BA819">
        <v>98966</v>
      </c>
      <c r="BB819">
        <v>53</v>
      </c>
      <c r="BC819">
        <v>98940</v>
      </c>
      <c r="BD819">
        <v>4514511</v>
      </c>
      <c r="BE819">
        <v>45.62</v>
      </c>
    </row>
    <row r="820" spans="37:57" x14ac:dyDescent="0.3">
      <c r="AK820">
        <v>2007</v>
      </c>
      <c r="AL820">
        <v>39</v>
      </c>
      <c r="AM820">
        <v>1.0200000000000001E-3</v>
      </c>
      <c r="AN820">
        <v>1.0200000000000001E-3</v>
      </c>
      <c r="AO820">
        <v>0.5</v>
      </c>
      <c r="AP820">
        <v>98042</v>
      </c>
      <c r="AQ820">
        <v>100</v>
      </c>
      <c r="AR820">
        <v>97992</v>
      </c>
      <c r="AS820">
        <v>4024480</v>
      </c>
      <c r="AT820">
        <v>41.05</v>
      </c>
      <c r="AV820">
        <v>2007</v>
      </c>
      <c r="AW820">
        <v>39</v>
      </c>
      <c r="AX820">
        <v>5.9000000000000003E-4</v>
      </c>
      <c r="AY820">
        <v>5.9000000000000003E-4</v>
      </c>
      <c r="AZ820">
        <v>0.5</v>
      </c>
      <c r="BA820">
        <v>98913</v>
      </c>
      <c r="BB820">
        <v>59</v>
      </c>
      <c r="BC820">
        <v>98884</v>
      </c>
      <c r="BD820">
        <v>4415571</v>
      </c>
      <c r="BE820">
        <v>44.64</v>
      </c>
    </row>
    <row r="821" spans="37:57" x14ac:dyDescent="0.3">
      <c r="AK821">
        <v>2007</v>
      </c>
      <c r="AL821">
        <v>40</v>
      </c>
      <c r="AM821">
        <v>1.1000000000000001E-3</v>
      </c>
      <c r="AN821">
        <v>1.1000000000000001E-3</v>
      </c>
      <c r="AO821">
        <v>0.5</v>
      </c>
      <c r="AP821">
        <v>97942</v>
      </c>
      <c r="AQ821">
        <v>107</v>
      </c>
      <c r="AR821">
        <v>97889</v>
      </c>
      <c r="AS821">
        <v>3926488</v>
      </c>
      <c r="AT821">
        <v>40.090000000000003</v>
      </c>
      <c r="AV821">
        <v>2007</v>
      </c>
      <c r="AW821">
        <v>40</v>
      </c>
      <c r="AX821">
        <v>7.1000000000000002E-4</v>
      </c>
      <c r="AY821">
        <v>7.1000000000000002E-4</v>
      </c>
      <c r="AZ821">
        <v>0.5</v>
      </c>
      <c r="BA821">
        <v>98855</v>
      </c>
      <c r="BB821">
        <v>70</v>
      </c>
      <c r="BC821">
        <v>98819</v>
      </c>
      <c r="BD821">
        <v>4316688</v>
      </c>
      <c r="BE821">
        <v>43.67</v>
      </c>
    </row>
    <row r="822" spans="37:57" x14ac:dyDescent="0.3">
      <c r="AK822">
        <v>2007</v>
      </c>
      <c r="AL822">
        <v>41</v>
      </c>
      <c r="AM822">
        <v>1.1299999999999999E-3</v>
      </c>
      <c r="AN822">
        <v>1.1299999999999999E-3</v>
      </c>
      <c r="AO822">
        <v>0.5</v>
      </c>
      <c r="AP822">
        <v>97835</v>
      </c>
      <c r="AQ822">
        <v>111</v>
      </c>
      <c r="AR822">
        <v>97780</v>
      </c>
      <c r="AS822">
        <v>3828599</v>
      </c>
      <c r="AT822">
        <v>39.130000000000003</v>
      </c>
      <c r="AV822">
        <v>2007</v>
      </c>
      <c r="AW822">
        <v>41</v>
      </c>
      <c r="AX822">
        <v>5.9999999999999995E-4</v>
      </c>
      <c r="AY822">
        <v>5.9999999999999995E-4</v>
      </c>
      <c r="AZ822">
        <v>0.5</v>
      </c>
      <c r="BA822">
        <v>98784</v>
      </c>
      <c r="BB822">
        <v>59</v>
      </c>
      <c r="BC822">
        <v>98755</v>
      </c>
      <c r="BD822">
        <v>4217868</v>
      </c>
      <c r="BE822">
        <v>42.7</v>
      </c>
    </row>
    <row r="823" spans="37:57" x14ac:dyDescent="0.3">
      <c r="AK823">
        <v>2007</v>
      </c>
      <c r="AL823">
        <v>42</v>
      </c>
      <c r="AM823">
        <v>1.2800000000000001E-3</v>
      </c>
      <c r="AN823">
        <v>1.2800000000000001E-3</v>
      </c>
      <c r="AO823">
        <v>0.5</v>
      </c>
      <c r="AP823">
        <v>97724</v>
      </c>
      <c r="AQ823">
        <v>125</v>
      </c>
      <c r="AR823">
        <v>97662</v>
      </c>
      <c r="AS823">
        <v>3730819</v>
      </c>
      <c r="AT823">
        <v>38.18</v>
      </c>
      <c r="AV823">
        <v>2007</v>
      </c>
      <c r="AW823">
        <v>42</v>
      </c>
      <c r="AX823">
        <v>8.4999999999999995E-4</v>
      </c>
      <c r="AY823">
        <v>8.4999999999999995E-4</v>
      </c>
      <c r="AZ823">
        <v>0.5</v>
      </c>
      <c r="BA823">
        <v>98725</v>
      </c>
      <c r="BB823">
        <v>84</v>
      </c>
      <c r="BC823">
        <v>98683</v>
      </c>
      <c r="BD823">
        <v>4119114</v>
      </c>
      <c r="BE823">
        <v>41.72</v>
      </c>
    </row>
    <row r="824" spans="37:57" x14ac:dyDescent="0.3">
      <c r="AK824">
        <v>2007</v>
      </c>
      <c r="AL824">
        <v>43</v>
      </c>
      <c r="AM824">
        <v>1.5E-3</v>
      </c>
      <c r="AN824">
        <v>1.5E-3</v>
      </c>
      <c r="AO824">
        <v>0.5</v>
      </c>
      <c r="AP824">
        <v>97600</v>
      </c>
      <c r="AQ824">
        <v>146</v>
      </c>
      <c r="AR824">
        <v>97526</v>
      </c>
      <c r="AS824">
        <v>3633158</v>
      </c>
      <c r="AT824">
        <v>37.229999999999997</v>
      </c>
      <c r="AV824">
        <v>2007</v>
      </c>
      <c r="AW824">
        <v>43</v>
      </c>
      <c r="AX824">
        <v>7.2999999999999996E-4</v>
      </c>
      <c r="AY824">
        <v>7.2999999999999996E-4</v>
      </c>
      <c r="AZ824">
        <v>0.5</v>
      </c>
      <c r="BA824">
        <v>98641</v>
      </c>
      <c r="BB824">
        <v>72</v>
      </c>
      <c r="BC824">
        <v>98605</v>
      </c>
      <c r="BD824">
        <v>4020431</v>
      </c>
      <c r="BE824">
        <v>40.76</v>
      </c>
    </row>
    <row r="825" spans="37:57" x14ac:dyDescent="0.3">
      <c r="AK825">
        <v>2007</v>
      </c>
      <c r="AL825">
        <v>44</v>
      </c>
      <c r="AM825">
        <v>1.5100000000000001E-3</v>
      </c>
      <c r="AN825">
        <v>1.5100000000000001E-3</v>
      </c>
      <c r="AO825">
        <v>0.5</v>
      </c>
      <c r="AP825">
        <v>97453</v>
      </c>
      <c r="AQ825">
        <v>147</v>
      </c>
      <c r="AR825">
        <v>97380</v>
      </c>
      <c r="AS825">
        <v>3535631</v>
      </c>
      <c r="AT825">
        <v>36.28</v>
      </c>
      <c r="AV825">
        <v>2007</v>
      </c>
      <c r="AW825">
        <v>44</v>
      </c>
      <c r="AX825">
        <v>1.15E-3</v>
      </c>
      <c r="AY825">
        <v>1.15E-3</v>
      </c>
      <c r="AZ825">
        <v>0.5</v>
      </c>
      <c r="BA825">
        <v>98569</v>
      </c>
      <c r="BB825">
        <v>114</v>
      </c>
      <c r="BC825">
        <v>98512</v>
      </c>
      <c r="BD825">
        <v>3921826</v>
      </c>
      <c r="BE825">
        <v>39.79</v>
      </c>
    </row>
    <row r="826" spans="37:57" x14ac:dyDescent="0.3">
      <c r="AK826">
        <v>2007</v>
      </c>
      <c r="AL826">
        <v>45</v>
      </c>
      <c r="AM826">
        <v>1.99E-3</v>
      </c>
      <c r="AN826">
        <v>1.99E-3</v>
      </c>
      <c r="AO826">
        <v>0.5</v>
      </c>
      <c r="AP826">
        <v>97306</v>
      </c>
      <c r="AQ826">
        <v>194</v>
      </c>
      <c r="AR826">
        <v>97209</v>
      </c>
      <c r="AS826">
        <v>3438252</v>
      </c>
      <c r="AT826">
        <v>35.33</v>
      </c>
      <c r="AV826">
        <v>2007</v>
      </c>
      <c r="AW826">
        <v>45</v>
      </c>
      <c r="AX826">
        <v>1.16E-3</v>
      </c>
      <c r="AY826">
        <v>1.16E-3</v>
      </c>
      <c r="AZ826">
        <v>0.5</v>
      </c>
      <c r="BA826">
        <v>98455</v>
      </c>
      <c r="BB826">
        <v>114</v>
      </c>
      <c r="BC826">
        <v>98398</v>
      </c>
      <c r="BD826">
        <v>3823314</v>
      </c>
      <c r="BE826">
        <v>38.83</v>
      </c>
    </row>
    <row r="827" spans="37:57" x14ac:dyDescent="0.3">
      <c r="AK827">
        <v>2007</v>
      </c>
      <c r="AL827">
        <v>46</v>
      </c>
      <c r="AM827">
        <v>1.97E-3</v>
      </c>
      <c r="AN827">
        <v>1.97E-3</v>
      </c>
      <c r="AO827">
        <v>0.5</v>
      </c>
      <c r="AP827">
        <v>97112</v>
      </c>
      <c r="AQ827">
        <v>191</v>
      </c>
      <c r="AR827">
        <v>97017</v>
      </c>
      <c r="AS827">
        <v>3341043</v>
      </c>
      <c r="AT827">
        <v>34.4</v>
      </c>
      <c r="AV827">
        <v>2007</v>
      </c>
      <c r="AW827">
        <v>46</v>
      </c>
      <c r="AX827">
        <v>1.2700000000000001E-3</v>
      </c>
      <c r="AY827">
        <v>1.2700000000000001E-3</v>
      </c>
      <c r="AZ827">
        <v>0.5</v>
      </c>
      <c r="BA827">
        <v>98341</v>
      </c>
      <c r="BB827">
        <v>125</v>
      </c>
      <c r="BC827">
        <v>98279</v>
      </c>
      <c r="BD827">
        <v>3724916</v>
      </c>
      <c r="BE827">
        <v>37.880000000000003</v>
      </c>
    </row>
    <row r="828" spans="37:57" x14ac:dyDescent="0.3">
      <c r="AK828">
        <v>2007</v>
      </c>
      <c r="AL828">
        <v>47</v>
      </c>
      <c r="AM828">
        <v>2.0500000000000002E-3</v>
      </c>
      <c r="AN828">
        <v>2.0400000000000001E-3</v>
      </c>
      <c r="AO828">
        <v>0.5</v>
      </c>
      <c r="AP828">
        <v>96921</v>
      </c>
      <c r="AQ828">
        <v>198</v>
      </c>
      <c r="AR828">
        <v>96822</v>
      </c>
      <c r="AS828">
        <v>3244026</v>
      </c>
      <c r="AT828">
        <v>33.47</v>
      </c>
      <c r="AV828">
        <v>2007</v>
      </c>
      <c r="AW828">
        <v>47</v>
      </c>
      <c r="AX828">
        <v>1.4499999999999999E-3</v>
      </c>
      <c r="AY828">
        <v>1.4499999999999999E-3</v>
      </c>
      <c r="AZ828">
        <v>0.5</v>
      </c>
      <c r="BA828">
        <v>98216</v>
      </c>
      <c r="BB828">
        <v>142</v>
      </c>
      <c r="BC828">
        <v>98145</v>
      </c>
      <c r="BD828">
        <v>3626638</v>
      </c>
      <c r="BE828">
        <v>36.93</v>
      </c>
    </row>
    <row r="829" spans="37:57" x14ac:dyDescent="0.3">
      <c r="AK829">
        <v>2007</v>
      </c>
      <c r="AL829">
        <v>48</v>
      </c>
      <c r="AM829">
        <v>2.1199999999999999E-3</v>
      </c>
      <c r="AN829">
        <v>2.1199999999999999E-3</v>
      </c>
      <c r="AO829">
        <v>0.5</v>
      </c>
      <c r="AP829">
        <v>96723</v>
      </c>
      <c r="AQ829">
        <v>205</v>
      </c>
      <c r="AR829">
        <v>96620</v>
      </c>
      <c r="AS829">
        <v>3147204</v>
      </c>
      <c r="AT829">
        <v>32.54</v>
      </c>
      <c r="AV829">
        <v>2007</v>
      </c>
      <c r="AW829">
        <v>48</v>
      </c>
      <c r="AX829">
        <v>1.4599999999999999E-3</v>
      </c>
      <c r="AY829">
        <v>1.4599999999999999E-3</v>
      </c>
      <c r="AZ829">
        <v>0.5</v>
      </c>
      <c r="BA829">
        <v>98074</v>
      </c>
      <c r="BB829">
        <v>143</v>
      </c>
      <c r="BC829">
        <v>98002</v>
      </c>
      <c r="BD829">
        <v>3528493</v>
      </c>
      <c r="BE829">
        <v>35.979999999999997</v>
      </c>
    </row>
    <row r="830" spans="37:57" x14ac:dyDescent="0.3">
      <c r="AK830">
        <v>2007</v>
      </c>
      <c r="AL830">
        <v>49</v>
      </c>
      <c r="AM830">
        <v>2.6199999999999999E-3</v>
      </c>
      <c r="AN830">
        <v>2.6099999999999999E-3</v>
      </c>
      <c r="AO830">
        <v>0.5</v>
      </c>
      <c r="AP830">
        <v>96517</v>
      </c>
      <c r="AQ830">
        <v>252</v>
      </c>
      <c r="AR830">
        <v>96391</v>
      </c>
      <c r="AS830">
        <v>3050584</v>
      </c>
      <c r="AT830">
        <v>31.61</v>
      </c>
      <c r="AV830">
        <v>2007</v>
      </c>
      <c r="AW830">
        <v>49</v>
      </c>
      <c r="AX830">
        <v>1.83E-3</v>
      </c>
      <c r="AY830">
        <v>1.83E-3</v>
      </c>
      <c r="AZ830">
        <v>0.5</v>
      </c>
      <c r="BA830">
        <v>97931</v>
      </c>
      <c r="BB830">
        <v>179</v>
      </c>
      <c r="BC830">
        <v>97841</v>
      </c>
      <c r="BD830">
        <v>3430490</v>
      </c>
      <c r="BE830">
        <v>35.03</v>
      </c>
    </row>
    <row r="831" spans="37:57" x14ac:dyDescent="0.3">
      <c r="AK831">
        <v>2007</v>
      </c>
      <c r="AL831">
        <v>50</v>
      </c>
      <c r="AM831">
        <v>3.2299999999999998E-3</v>
      </c>
      <c r="AN831">
        <v>3.2200000000000002E-3</v>
      </c>
      <c r="AO831">
        <v>0.5</v>
      </c>
      <c r="AP831">
        <v>96265</v>
      </c>
      <c r="AQ831">
        <v>310</v>
      </c>
      <c r="AR831">
        <v>96110</v>
      </c>
      <c r="AS831">
        <v>2954193</v>
      </c>
      <c r="AT831">
        <v>30.69</v>
      </c>
      <c r="AV831">
        <v>2007</v>
      </c>
      <c r="AW831">
        <v>50</v>
      </c>
      <c r="AX831">
        <v>1.9599999999999999E-3</v>
      </c>
      <c r="AY831">
        <v>1.9499999999999999E-3</v>
      </c>
      <c r="AZ831">
        <v>0.5</v>
      </c>
      <c r="BA831">
        <v>97752</v>
      </c>
      <c r="BB831">
        <v>191</v>
      </c>
      <c r="BC831">
        <v>97656</v>
      </c>
      <c r="BD831">
        <v>3332649</v>
      </c>
      <c r="BE831">
        <v>34.090000000000003</v>
      </c>
    </row>
    <row r="832" spans="37:57" x14ac:dyDescent="0.3">
      <c r="AK832">
        <v>2007</v>
      </c>
      <c r="AL832">
        <v>51</v>
      </c>
      <c r="AM832">
        <v>3.3999999999999998E-3</v>
      </c>
      <c r="AN832">
        <v>3.3899999999999998E-3</v>
      </c>
      <c r="AO832">
        <v>0.5</v>
      </c>
      <c r="AP832">
        <v>95955</v>
      </c>
      <c r="AQ832">
        <v>326</v>
      </c>
      <c r="AR832">
        <v>95792</v>
      </c>
      <c r="AS832">
        <v>2858083</v>
      </c>
      <c r="AT832">
        <v>29.79</v>
      </c>
      <c r="AV832">
        <v>2007</v>
      </c>
      <c r="AW832">
        <v>51</v>
      </c>
      <c r="AX832">
        <v>2.14E-3</v>
      </c>
      <c r="AY832">
        <v>2.14E-3</v>
      </c>
      <c r="AZ832">
        <v>0.5</v>
      </c>
      <c r="BA832">
        <v>97561</v>
      </c>
      <c r="BB832">
        <v>209</v>
      </c>
      <c r="BC832">
        <v>97456</v>
      </c>
      <c r="BD832">
        <v>3234993</v>
      </c>
      <c r="BE832">
        <v>33.159999999999997</v>
      </c>
    </row>
    <row r="833" spans="37:57" x14ac:dyDescent="0.3">
      <c r="AK833">
        <v>2007</v>
      </c>
      <c r="AL833">
        <v>52</v>
      </c>
      <c r="AM833">
        <v>3.9100000000000003E-3</v>
      </c>
      <c r="AN833">
        <v>3.8999999999999998E-3</v>
      </c>
      <c r="AO833">
        <v>0.5</v>
      </c>
      <c r="AP833">
        <v>95629</v>
      </c>
      <c r="AQ833">
        <v>373</v>
      </c>
      <c r="AR833">
        <v>95443</v>
      </c>
      <c r="AS833">
        <v>2762290</v>
      </c>
      <c r="AT833">
        <v>28.89</v>
      </c>
      <c r="AV833">
        <v>2007</v>
      </c>
      <c r="AW833">
        <v>52</v>
      </c>
      <c r="AX833">
        <v>2.3500000000000001E-3</v>
      </c>
      <c r="AY833">
        <v>2.3400000000000001E-3</v>
      </c>
      <c r="AZ833">
        <v>0.5</v>
      </c>
      <c r="BA833">
        <v>97352</v>
      </c>
      <c r="BB833">
        <v>228</v>
      </c>
      <c r="BC833">
        <v>97238</v>
      </c>
      <c r="BD833">
        <v>3137536</v>
      </c>
      <c r="BE833">
        <v>32.229999999999997</v>
      </c>
    </row>
    <row r="834" spans="37:57" x14ac:dyDescent="0.3">
      <c r="AK834">
        <v>2007</v>
      </c>
      <c r="AL834">
        <v>53</v>
      </c>
      <c r="AM834">
        <v>3.6800000000000001E-3</v>
      </c>
      <c r="AN834">
        <v>3.6700000000000001E-3</v>
      </c>
      <c r="AO834">
        <v>0.5</v>
      </c>
      <c r="AP834">
        <v>95256</v>
      </c>
      <c r="AQ834">
        <v>350</v>
      </c>
      <c r="AR834">
        <v>95081</v>
      </c>
      <c r="AS834">
        <v>2666847</v>
      </c>
      <c r="AT834">
        <v>28</v>
      </c>
      <c r="AV834">
        <v>2007</v>
      </c>
      <c r="AW834">
        <v>53</v>
      </c>
      <c r="AX834">
        <v>2.5400000000000002E-3</v>
      </c>
      <c r="AY834">
        <v>2.5400000000000002E-3</v>
      </c>
      <c r="AZ834">
        <v>0.5</v>
      </c>
      <c r="BA834">
        <v>97124</v>
      </c>
      <c r="BB834">
        <v>246</v>
      </c>
      <c r="BC834">
        <v>97001</v>
      </c>
      <c r="BD834">
        <v>3040298</v>
      </c>
      <c r="BE834">
        <v>31.3</v>
      </c>
    </row>
    <row r="835" spans="37:57" x14ac:dyDescent="0.3">
      <c r="AK835">
        <v>2007</v>
      </c>
      <c r="AL835">
        <v>54</v>
      </c>
      <c r="AM835">
        <v>4.1200000000000004E-3</v>
      </c>
      <c r="AN835">
        <v>4.1099999999999999E-3</v>
      </c>
      <c r="AO835">
        <v>0.5</v>
      </c>
      <c r="AP835">
        <v>94907</v>
      </c>
      <c r="AQ835">
        <v>390</v>
      </c>
      <c r="AR835">
        <v>94712</v>
      </c>
      <c r="AS835">
        <v>2571766</v>
      </c>
      <c r="AT835">
        <v>27.1</v>
      </c>
      <c r="AV835">
        <v>2007</v>
      </c>
      <c r="AW835">
        <v>54</v>
      </c>
      <c r="AX835">
        <v>2.4499999999999999E-3</v>
      </c>
      <c r="AY835">
        <v>2.4499999999999999E-3</v>
      </c>
      <c r="AZ835">
        <v>0.5</v>
      </c>
      <c r="BA835">
        <v>96878</v>
      </c>
      <c r="BB835">
        <v>237</v>
      </c>
      <c r="BC835">
        <v>96759</v>
      </c>
      <c r="BD835">
        <v>2943297</v>
      </c>
      <c r="BE835">
        <v>30.38</v>
      </c>
    </row>
    <row r="836" spans="37:57" x14ac:dyDescent="0.3">
      <c r="AK836">
        <v>2007</v>
      </c>
      <c r="AL836">
        <v>55</v>
      </c>
      <c r="AM836">
        <v>4.4799999999999996E-3</v>
      </c>
      <c r="AN836">
        <v>4.47E-3</v>
      </c>
      <c r="AO836">
        <v>0.5</v>
      </c>
      <c r="AP836">
        <v>94517</v>
      </c>
      <c r="AQ836">
        <v>422</v>
      </c>
      <c r="AR836">
        <v>94305</v>
      </c>
      <c r="AS836">
        <v>2477054</v>
      </c>
      <c r="AT836">
        <v>26.21</v>
      </c>
      <c r="AV836">
        <v>2007</v>
      </c>
      <c r="AW836">
        <v>55</v>
      </c>
      <c r="AX836">
        <v>2.64E-3</v>
      </c>
      <c r="AY836">
        <v>2.63E-3</v>
      </c>
      <c r="AZ836">
        <v>0.5</v>
      </c>
      <c r="BA836">
        <v>96641</v>
      </c>
      <c r="BB836">
        <v>255</v>
      </c>
      <c r="BC836">
        <v>96514</v>
      </c>
      <c r="BD836">
        <v>2846538</v>
      </c>
      <c r="BE836">
        <v>29.45</v>
      </c>
    </row>
    <row r="837" spans="37:57" x14ac:dyDescent="0.3">
      <c r="AK837">
        <v>2007</v>
      </c>
      <c r="AL837">
        <v>56</v>
      </c>
      <c r="AM837">
        <v>4.9899999999999996E-3</v>
      </c>
      <c r="AN837">
        <v>4.9800000000000001E-3</v>
      </c>
      <c r="AO837">
        <v>0.5</v>
      </c>
      <c r="AP837">
        <v>94094</v>
      </c>
      <c r="AQ837">
        <v>468</v>
      </c>
      <c r="AR837">
        <v>93860</v>
      </c>
      <c r="AS837">
        <v>2382749</v>
      </c>
      <c r="AT837">
        <v>25.32</v>
      </c>
      <c r="AV837">
        <v>2007</v>
      </c>
      <c r="AW837">
        <v>56</v>
      </c>
      <c r="AX837">
        <v>3.4099999999999998E-3</v>
      </c>
      <c r="AY837">
        <v>3.3999999999999998E-3</v>
      </c>
      <c r="AZ837">
        <v>0.5</v>
      </c>
      <c r="BA837">
        <v>96386</v>
      </c>
      <c r="BB837">
        <v>328</v>
      </c>
      <c r="BC837">
        <v>96222</v>
      </c>
      <c r="BD837">
        <v>2750024</v>
      </c>
      <c r="BE837">
        <v>28.53</v>
      </c>
    </row>
    <row r="838" spans="37:57" x14ac:dyDescent="0.3">
      <c r="AK838">
        <v>2007</v>
      </c>
      <c r="AL838">
        <v>57</v>
      </c>
      <c r="AM838">
        <v>5.7099999999999998E-3</v>
      </c>
      <c r="AN838">
        <v>5.6899999999999997E-3</v>
      </c>
      <c r="AO838">
        <v>0.5</v>
      </c>
      <c r="AP838">
        <v>93626</v>
      </c>
      <c r="AQ838">
        <v>533</v>
      </c>
      <c r="AR838">
        <v>93359</v>
      </c>
      <c r="AS838">
        <v>2288889</v>
      </c>
      <c r="AT838">
        <v>24.45</v>
      </c>
      <c r="AV838">
        <v>2007</v>
      </c>
      <c r="AW838">
        <v>57</v>
      </c>
      <c r="AX838">
        <v>3.5300000000000002E-3</v>
      </c>
      <c r="AY838">
        <v>3.5200000000000001E-3</v>
      </c>
      <c r="AZ838">
        <v>0.5</v>
      </c>
      <c r="BA838">
        <v>96058</v>
      </c>
      <c r="BB838">
        <v>339</v>
      </c>
      <c r="BC838">
        <v>95889</v>
      </c>
      <c r="BD838">
        <v>2653802</v>
      </c>
      <c r="BE838">
        <v>27.63</v>
      </c>
    </row>
    <row r="839" spans="37:57" x14ac:dyDescent="0.3">
      <c r="AK839">
        <v>2007</v>
      </c>
      <c r="AL839">
        <v>58</v>
      </c>
      <c r="AM839">
        <v>6.3499999999999997E-3</v>
      </c>
      <c r="AN839">
        <v>6.3299999999999997E-3</v>
      </c>
      <c r="AO839">
        <v>0.5</v>
      </c>
      <c r="AP839">
        <v>93093</v>
      </c>
      <c r="AQ839">
        <v>589</v>
      </c>
      <c r="AR839">
        <v>92798</v>
      </c>
      <c r="AS839">
        <v>2195530</v>
      </c>
      <c r="AT839">
        <v>23.58</v>
      </c>
      <c r="AV839">
        <v>2007</v>
      </c>
      <c r="AW839">
        <v>58</v>
      </c>
      <c r="AX839">
        <v>4.3E-3</v>
      </c>
      <c r="AY839">
        <v>4.2900000000000004E-3</v>
      </c>
      <c r="AZ839">
        <v>0.5</v>
      </c>
      <c r="BA839">
        <v>95720</v>
      </c>
      <c r="BB839">
        <v>411</v>
      </c>
      <c r="BC839">
        <v>95514</v>
      </c>
      <c r="BD839">
        <v>2557913</v>
      </c>
      <c r="BE839">
        <v>26.72</v>
      </c>
    </row>
    <row r="840" spans="37:57" x14ac:dyDescent="0.3">
      <c r="AK840">
        <v>2007</v>
      </c>
      <c r="AL840">
        <v>59</v>
      </c>
      <c r="AM840">
        <v>6.9800000000000001E-3</v>
      </c>
      <c r="AN840">
        <v>6.96E-3</v>
      </c>
      <c r="AO840">
        <v>0.5</v>
      </c>
      <c r="AP840">
        <v>92504</v>
      </c>
      <c r="AQ840">
        <v>644</v>
      </c>
      <c r="AR840">
        <v>92182</v>
      </c>
      <c r="AS840">
        <v>2102731</v>
      </c>
      <c r="AT840">
        <v>22.73</v>
      </c>
      <c r="AV840">
        <v>2007</v>
      </c>
      <c r="AW840">
        <v>59</v>
      </c>
      <c r="AX840">
        <v>4.4900000000000001E-3</v>
      </c>
      <c r="AY840">
        <v>4.4799999999999996E-3</v>
      </c>
      <c r="AZ840">
        <v>0.5</v>
      </c>
      <c r="BA840">
        <v>95309</v>
      </c>
      <c r="BB840">
        <v>427</v>
      </c>
      <c r="BC840">
        <v>95096</v>
      </c>
      <c r="BD840">
        <v>2462399</v>
      </c>
      <c r="BE840">
        <v>25.84</v>
      </c>
    </row>
    <row r="841" spans="37:57" x14ac:dyDescent="0.3">
      <c r="AK841">
        <v>2007</v>
      </c>
      <c r="AL841">
        <v>60</v>
      </c>
      <c r="AM841">
        <v>7.1000000000000004E-3</v>
      </c>
      <c r="AN841">
        <v>7.0699999999999999E-3</v>
      </c>
      <c r="AO841">
        <v>0.5</v>
      </c>
      <c r="AP841">
        <v>91860</v>
      </c>
      <c r="AQ841">
        <v>650</v>
      </c>
      <c r="AR841">
        <v>91535</v>
      </c>
      <c r="AS841">
        <v>2010549</v>
      </c>
      <c r="AT841">
        <v>21.89</v>
      </c>
      <c r="AV841">
        <v>2007</v>
      </c>
      <c r="AW841">
        <v>60</v>
      </c>
      <c r="AX841">
        <v>4.8199999999999996E-3</v>
      </c>
      <c r="AY841">
        <v>4.81E-3</v>
      </c>
      <c r="AZ841">
        <v>0.5</v>
      </c>
      <c r="BA841">
        <v>94882</v>
      </c>
      <c r="BB841">
        <v>456</v>
      </c>
      <c r="BC841">
        <v>94654</v>
      </c>
      <c r="BD841">
        <v>2367304</v>
      </c>
      <c r="BE841">
        <v>24.95</v>
      </c>
    </row>
    <row r="842" spans="37:57" x14ac:dyDescent="0.3">
      <c r="AK842">
        <v>2007</v>
      </c>
      <c r="AL842">
        <v>61</v>
      </c>
      <c r="AM842">
        <v>8.5699999999999995E-3</v>
      </c>
      <c r="AN842">
        <v>8.5299999999999994E-3</v>
      </c>
      <c r="AO842">
        <v>0.5</v>
      </c>
      <c r="AP842">
        <v>91210</v>
      </c>
      <c r="AQ842">
        <v>778</v>
      </c>
      <c r="AR842">
        <v>90821</v>
      </c>
      <c r="AS842">
        <v>1919014</v>
      </c>
      <c r="AT842">
        <v>21.04</v>
      </c>
      <c r="AV842">
        <v>2007</v>
      </c>
      <c r="AW842">
        <v>61</v>
      </c>
      <c r="AX842">
        <v>4.9699999999999996E-3</v>
      </c>
      <c r="AY842">
        <v>4.96E-3</v>
      </c>
      <c r="AZ842">
        <v>0.5</v>
      </c>
      <c r="BA842">
        <v>94426</v>
      </c>
      <c r="BB842">
        <v>468</v>
      </c>
      <c r="BC842">
        <v>94192</v>
      </c>
      <c r="BD842">
        <v>2272650</v>
      </c>
      <c r="BE842">
        <v>24.07</v>
      </c>
    </row>
    <row r="843" spans="37:57" x14ac:dyDescent="0.3">
      <c r="AK843">
        <v>2007</v>
      </c>
      <c r="AL843">
        <v>62</v>
      </c>
      <c r="AM843">
        <v>9.5600000000000008E-3</v>
      </c>
      <c r="AN843">
        <v>9.5099999999999994E-3</v>
      </c>
      <c r="AO843">
        <v>0.5</v>
      </c>
      <c r="AP843">
        <v>90432</v>
      </c>
      <c r="AQ843">
        <v>860</v>
      </c>
      <c r="AR843">
        <v>90002</v>
      </c>
      <c r="AS843">
        <v>1828193</v>
      </c>
      <c r="AT843">
        <v>20.22</v>
      </c>
      <c r="AV843">
        <v>2007</v>
      </c>
      <c r="AW843">
        <v>62</v>
      </c>
      <c r="AX843">
        <v>5.8500000000000002E-3</v>
      </c>
      <c r="AY843">
        <v>5.8300000000000001E-3</v>
      </c>
      <c r="AZ843">
        <v>0.5</v>
      </c>
      <c r="BA843">
        <v>93958</v>
      </c>
      <c r="BB843">
        <v>548</v>
      </c>
      <c r="BC843">
        <v>93684</v>
      </c>
      <c r="BD843">
        <v>2178458</v>
      </c>
      <c r="BE843">
        <v>23.19</v>
      </c>
    </row>
    <row r="844" spans="37:57" x14ac:dyDescent="0.3">
      <c r="AK844">
        <v>2007</v>
      </c>
      <c r="AL844">
        <v>63</v>
      </c>
      <c r="AM844">
        <v>1.068E-2</v>
      </c>
      <c r="AN844">
        <v>1.0619999999999999E-2</v>
      </c>
      <c r="AO844">
        <v>0.5</v>
      </c>
      <c r="AP844">
        <v>89572</v>
      </c>
      <c r="AQ844">
        <v>952</v>
      </c>
      <c r="AR844">
        <v>89096</v>
      </c>
      <c r="AS844">
        <v>1738191</v>
      </c>
      <c r="AT844">
        <v>19.41</v>
      </c>
      <c r="AV844">
        <v>2007</v>
      </c>
      <c r="AW844">
        <v>63</v>
      </c>
      <c r="AX844">
        <v>6.4599999999999996E-3</v>
      </c>
      <c r="AY844">
        <v>6.4400000000000004E-3</v>
      </c>
      <c r="AZ844">
        <v>0.5</v>
      </c>
      <c r="BA844">
        <v>93410</v>
      </c>
      <c r="BB844">
        <v>601</v>
      </c>
      <c r="BC844">
        <v>93109</v>
      </c>
      <c r="BD844">
        <v>2084774</v>
      </c>
      <c r="BE844">
        <v>22.32</v>
      </c>
    </row>
    <row r="845" spans="37:57" x14ac:dyDescent="0.3">
      <c r="AK845">
        <v>2007</v>
      </c>
      <c r="AL845">
        <v>64</v>
      </c>
      <c r="AM845">
        <v>1.197E-2</v>
      </c>
      <c r="AN845">
        <v>1.1900000000000001E-2</v>
      </c>
      <c r="AO845">
        <v>0.5</v>
      </c>
      <c r="AP845">
        <v>88620</v>
      </c>
      <c r="AQ845">
        <v>1055</v>
      </c>
      <c r="AR845">
        <v>88093</v>
      </c>
      <c r="AS845">
        <v>1649095</v>
      </c>
      <c r="AT845">
        <v>18.61</v>
      </c>
      <c r="AV845">
        <v>2007</v>
      </c>
      <c r="AW845">
        <v>64</v>
      </c>
      <c r="AX845">
        <v>7.5799999999999999E-3</v>
      </c>
      <c r="AY845">
        <v>7.5500000000000003E-3</v>
      </c>
      <c r="AZ845">
        <v>0.5</v>
      </c>
      <c r="BA845">
        <v>92808</v>
      </c>
      <c r="BB845">
        <v>701</v>
      </c>
      <c r="BC845">
        <v>92458</v>
      </c>
      <c r="BD845">
        <v>1991665</v>
      </c>
      <c r="BE845">
        <v>21.46</v>
      </c>
    </row>
    <row r="846" spans="37:57" x14ac:dyDescent="0.3">
      <c r="AK846">
        <v>2007</v>
      </c>
      <c r="AL846">
        <v>65</v>
      </c>
      <c r="AM846">
        <v>1.349E-2</v>
      </c>
      <c r="AN846">
        <v>1.34E-2</v>
      </c>
      <c r="AO846">
        <v>0.5</v>
      </c>
      <c r="AP846">
        <v>87565</v>
      </c>
      <c r="AQ846">
        <v>1173</v>
      </c>
      <c r="AR846">
        <v>86979</v>
      </c>
      <c r="AS846">
        <v>1561002</v>
      </c>
      <c r="AT846">
        <v>17.829999999999998</v>
      </c>
      <c r="AV846">
        <v>2007</v>
      </c>
      <c r="AW846">
        <v>65</v>
      </c>
      <c r="AX846">
        <v>9.0900000000000009E-3</v>
      </c>
      <c r="AY846">
        <v>9.0399999999999994E-3</v>
      </c>
      <c r="AZ846">
        <v>0.5</v>
      </c>
      <c r="BA846">
        <v>92108</v>
      </c>
      <c r="BB846">
        <v>833</v>
      </c>
      <c r="BC846">
        <v>91691</v>
      </c>
      <c r="BD846">
        <v>1899207</v>
      </c>
      <c r="BE846">
        <v>20.62</v>
      </c>
    </row>
    <row r="847" spans="37:57" x14ac:dyDescent="0.3">
      <c r="AK847">
        <v>2007</v>
      </c>
      <c r="AL847">
        <v>66</v>
      </c>
      <c r="AM847">
        <v>1.3299999999999999E-2</v>
      </c>
      <c r="AN847">
        <v>1.321E-2</v>
      </c>
      <c r="AO847">
        <v>0.5</v>
      </c>
      <c r="AP847">
        <v>86392</v>
      </c>
      <c r="AQ847">
        <v>1141</v>
      </c>
      <c r="AR847">
        <v>85822</v>
      </c>
      <c r="AS847">
        <v>1474023</v>
      </c>
      <c r="AT847">
        <v>17.059999999999999</v>
      </c>
      <c r="AV847">
        <v>2007</v>
      </c>
      <c r="AW847">
        <v>66</v>
      </c>
      <c r="AX847">
        <v>8.8400000000000006E-3</v>
      </c>
      <c r="AY847">
        <v>8.8000000000000005E-3</v>
      </c>
      <c r="AZ847">
        <v>0.5</v>
      </c>
      <c r="BA847">
        <v>91275</v>
      </c>
      <c r="BB847">
        <v>803</v>
      </c>
      <c r="BC847">
        <v>90873</v>
      </c>
      <c r="BD847">
        <v>1807515</v>
      </c>
      <c r="BE847">
        <v>19.8</v>
      </c>
    </row>
    <row r="848" spans="37:57" x14ac:dyDescent="0.3">
      <c r="AK848">
        <v>2007</v>
      </c>
      <c r="AL848">
        <v>67</v>
      </c>
      <c r="AM848">
        <v>1.5939999999999999E-2</v>
      </c>
      <c r="AN848">
        <v>1.5820000000000001E-2</v>
      </c>
      <c r="AO848">
        <v>0.5</v>
      </c>
      <c r="AP848">
        <v>85251</v>
      </c>
      <c r="AQ848">
        <v>1349</v>
      </c>
      <c r="AR848">
        <v>84577</v>
      </c>
      <c r="AS848">
        <v>1388201</v>
      </c>
      <c r="AT848">
        <v>16.28</v>
      </c>
      <c r="AV848">
        <v>2007</v>
      </c>
      <c r="AW848">
        <v>67</v>
      </c>
      <c r="AX848">
        <v>0.01</v>
      </c>
      <c r="AY848">
        <v>9.9500000000000005E-3</v>
      </c>
      <c r="AZ848">
        <v>0.5</v>
      </c>
      <c r="BA848">
        <v>90472</v>
      </c>
      <c r="BB848">
        <v>900</v>
      </c>
      <c r="BC848">
        <v>90022</v>
      </c>
      <c r="BD848">
        <v>1716642</v>
      </c>
      <c r="BE848">
        <v>18.97</v>
      </c>
    </row>
    <row r="849" spans="37:57" x14ac:dyDescent="0.3">
      <c r="AK849">
        <v>2007</v>
      </c>
      <c r="AL849">
        <v>68</v>
      </c>
      <c r="AM849">
        <v>1.6719999999999999E-2</v>
      </c>
      <c r="AN849">
        <v>1.6580000000000001E-2</v>
      </c>
      <c r="AO849">
        <v>0.5</v>
      </c>
      <c r="AP849">
        <v>83903</v>
      </c>
      <c r="AQ849">
        <v>1391</v>
      </c>
      <c r="AR849">
        <v>83207</v>
      </c>
      <c r="AS849">
        <v>1303624</v>
      </c>
      <c r="AT849">
        <v>15.54</v>
      </c>
      <c r="AV849">
        <v>2007</v>
      </c>
      <c r="AW849">
        <v>68</v>
      </c>
      <c r="AX849">
        <v>9.9699999999999997E-3</v>
      </c>
      <c r="AY849">
        <v>9.92E-3</v>
      </c>
      <c r="AZ849">
        <v>0.5</v>
      </c>
      <c r="BA849">
        <v>89572</v>
      </c>
      <c r="BB849">
        <v>889</v>
      </c>
      <c r="BC849">
        <v>89127</v>
      </c>
      <c r="BD849">
        <v>1626620</v>
      </c>
      <c r="BE849">
        <v>18.16</v>
      </c>
    </row>
    <row r="850" spans="37:57" x14ac:dyDescent="0.3">
      <c r="AK850">
        <v>2007</v>
      </c>
      <c r="AL850">
        <v>69</v>
      </c>
      <c r="AM850">
        <v>1.8280000000000001E-2</v>
      </c>
      <c r="AN850">
        <v>1.8120000000000001E-2</v>
      </c>
      <c r="AO850">
        <v>0.5</v>
      </c>
      <c r="AP850">
        <v>82511</v>
      </c>
      <c r="AQ850">
        <v>1495</v>
      </c>
      <c r="AR850">
        <v>81764</v>
      </c>
      <c r="AS850">
        <v>1220417</v>
      </c>
      <c r="AT850">
        <v>14.79</v>
      </c>
      <c r="AV850">
        <v>2007</v>
      </c>
      <c r="AW850">
        <v>69</v>
      </c>
      <c r="AX850">
        <v>1.171E-2</v>
      </c>
      <c r="AY850">
        <v>1.1639999999999999E-2</v>
      </c>
      <c r="AZ850">
        <v>0.5</v>
      </c>
      <c r="BA850">
        <v>88683</v>
      </c>
      <c r="BB850">
        <v>1032</v>
      </c>
      <c r="BC850">
        <v>88167</v>
      </c>
      <c r="BD850">
        <v>1537493</v>
      </c>
      <c r="BE850">
        <v>17.34</v>
      </c>
    </row>
    <row r="851" spans="37:57" x14ac:dyDescent="0.3">
      <c r="AK851">
        <v>2007</v>
      </c>
      <c r="AL851">
        <v>70</v>
      </c>
      <c r="AM851">
        <v>2.0619999999999999E-2</v>
      </c>
      <c r="AN851">
        <v>2.0410000000000001E-2</v>
      </c>
      <c r="AO851">
        <v>0.5</v>
      </c>
      <c r="AP851">
        <v>81016</v>
      </c>
      <c r="AQ851">
        <v>1653</v>
      </c>
      <c r="AR851">
        <v>80190</v>
      </c>
      <c r="AS851">
        <v>1138653</v>
      </c>
      <c r="AT851">
        <v>14.05</v>
      </c>
      <c r="AV851">
        <v>2007</v>
      </c>
      <c r="AW851">
        <v>70</v>
      </c>
      <c r="AX851">
        <v>1.2200000000000001E-2</v>
      </c>
      <c r="AY851">
        <v>1.213E-2</v>
      </c>
      <c r="AZ851">
        <v>0.5</v>
      </c>
      <c r="BA851">
        <v>87651</v>
      </c>
      <c r="BB851">
        <v>1063</v>
      </c>
      <c r="BC851">
        <v>87119</v>
      </c>
      <c r="BD851">
        <v>1449326</v>
      </c>
      <c r="BE851">
        <v>16.54</v>
      </c>
    </row>
    <row r="852" spans="37:57" x14ac:dyDescent="0.3">
      <c r="AK852">
        <v>2007</v>
      </c>
      <c r="AL852">
        <v>71</v>
      </c>
      <c r="AM852">
        <v>2.2259999999999999E-2</v>
      </c>
      <c r="AN852">
        <v>2.2020000000000001E-2</v>
      </c>
      <c r="AO852">
        <v>0.5</v>
      </c>
      <c r="AP852">
        <v>79363</v>
      </c>
      <c r="AQ852">
        <v>1747</v>
      </c>
      <c r="AR852">
        <v>78489</v>
      </c>
      <c r="AS852">
        <v>1058464</v>
      </c>
      <c r="AT852">
        <v>13.34</v>
      </c>
      <c r="AV852">
        <v>2007</v>
      </c>
      <c r="AW852">
        <v>71</v>
      </c>
      <c r="AX852">
        <v>1.3990000000000001E-2</v>
      </c>
      <c r="AY852">
        <v>1.389E-2</v>
      </c>
      <c r="AZ852">
        <v>0.5</v>
      </c>
      <c r="BA852">
        <v>86587</v>
      </c>
      <c r="BB852">
        <v>1203</v>
      </c>
      <c r="BC852">
        <v>85986</v>
      </c>
      <c r="BD852">
        <v>1362207</v>
      </c>
      <c r="BE852">
        <v>15.73</v>
      </c>
    </row>
    <row r="853" spans="37:57" x14ac:dyDescent="0.3">
      <c r="AK853">
        <v>2007</v>
      </c>
      <c r="AL853">
        <v>72</v>
      </c>
      <c r="AM853">
        <v>2.5389999999999999E-2</v>
      </c>
      <c r="AN853">
        <v>2.5069999999999999E-2</v>
      </c>
      <c r="AO853">
        <v>0.5</v>
      </c>
      <c r="AP853">
        <v>77616</v>
      </c>
      <c r="AQ853">
        <v>1946</v>
      </c>
      <c r="AR853">
        <v>76643</v>
      </c>
      <c r="AS853">
        <v>979974</v>
      </c>
      <c r="AT853">
        <v>12.63</v>
      </c>
      <c r="AV853">
        <v>2007</v>
      </c>
      <c r="AW853">
        <v>72</v>
      </c>
      <c r="AX853">
        <v>1.635E-2</v>
      </c>
      <c r="AY853">
        <v>1.6219999999999998E-2</v>
      </c>
      <c r="AZ853">
        <v>0.5</v>
      </c>
      <c r="BA853">
        <v>85384</v>
      </c>
      <c r="BB853">
        <v>1385</v>
      </c>
      <c r="BC853">
        <v>84692</v>
      </c>
      <c r="BD853">
        <v>1276221</v>
      </c>
      <c r="BE853">
        <v>14.95</v>
      </c>
    </row>
    <row r="854" spans="37:57" x14ac:dyDescent="0.3">
      <c r="AK854">
        <v>2007</v>
      </c>
      <c r="AL854">
        <v>73</v>
      </c>
      <c r="AM854">
        <v>2.8670000000000001E-2</v>
      </c>
      <c r="AN854">
        <v>2.827E-2</v>
      </c>
      <c r="AO854">
        <v>0.5</v>
      </c>
      <c r="AP854">
        <v>75670</v>
      </c>
      <c r="AQ854">
        <v>2139</v>
      </c>
      <c r="AR854">
        <v>74601</v>
      </c>
      <c r="AS854">
        <v>903331</v>
      </c>
      <c r="AT854">
        <v>11.94</v>
      </c>
      <c r="AV854">
        <v>2007</v>
      </c>
      <c r="AW854">
        <v>73</v>
      </c>
      <c r="AX854">
        <v>1.7489999999999999E-2</v>
      </c>
      <c r="AY854">
        <v>1.7340000000000001E-2</v>
      </c>
      <c r="AZ854">
        <v>0.5</v>
      </c>
      <c r="BA854">
        <v>84000</v>
      </c>
      <c r="BB854">
        <v>1456</v>
      </c>
      <c r="BC854">
        <v>83271</v>
      </c>
      <c r="BD854">
        <v>1191529</v>
      </c>
      <c r="BE854">
        <v>14.18</v>
      </c>
    </row>
    <row r="855" spans="37:57" x14ac:dyDescent="0.3">
      <c r="AK855">
        <v>2007</v>
      </c>
      <c r="AL855">
        <v>74</v>
      </c>
      <c r="AM855">
        <v>2.9929999999999998E-2</v>
      </c>
      <c r="AN855">
        <v>2.9489999999999999E-2</v>
      </c>
      <c r="AO855">
        <v>0.5</v>
      </c>
      <c r="AP855">
        <v>73531</v>
      </c>
      <c r="AQ855">
        <v>2169</v>
      </c>
      <c r="AR855">
        <v>72447</v>
      </c>
      <c r="AS855">
        <v>828731</v>
      </c>
      <c r="AT855">
        <v>11.27</v>
      </c>
      <c r="AV855">
        <v>2007</v>
      </c>
      <c r="AW855">
        <v>74</v>
      </c>
      <c r="AX855">
        <v>1.8489999999999999E-2</v>
      </c>
      <c r="AY855">
        <v>1.8319999999999999E-2</v>
      </c>
      <c r="AZ855">
        <v>0.5</v>
      </c>
      <c r="BA855">
        <v>82543</v>
      </c>
      <c r="BB855">
        <v>1512</v>
      </c>
      <c r="BC855">
        <v>81787</v>
      </c>
      <c r="BD855">
        <v>1108258</v>
      </c>
      <c r="BE855">
        <v>13.43</v>
      </c>
    </row>
    <row r="856" spans="37:57" x14ac:dyDescent="0.3">
      <c r="AK856">
        <v>2007</v>
      </c>
      <c r="AL856">
        <v>75</v>
      </c>
      <c r="AM856">
        <v>3.5920000000000001E-2</v>
      </c>
      <c r="AN856">
        <v>3.5290000000000002E-2</v>
      </c>
      <c r="AO856">
        <v>0.5</v>
      </c>
      <c r="AP856">
        <v>71363</v>
      </c>
      <c r="AQ856">
        <v>2518</v>
      </c>
      <c r="AR856">
        <v>70103</v>
      </c>
      <c r="AS856">
        <v>756284</v>
      </c>
      <c r="AT856">
        <v>10.6</v>
      </c>
      <c r="AV856">
        <v>2007</v>
      </c>
      <c r="AW856">
        <v>75</v>
      </c>
      <c r="AX856">
        <v>2.2200000000000001E-2</v>
      </c>
      <c r="AY856">
        <v>2.1950000000000001E-2</v>
      </c>
      <c r="AZ856">
        <v>0.5</v>
      </c>
      <c r="BA856">
        <v>81031</v>
      </c>
      <c r="BB856">
        <v>1779</v>
      </c>
      <c r="BC856">
        <v>80142</v>
      </c>
      <c r="BD856">
        <v>1026471</v>
      </c>
      <c r="BE856">
        <v>12.67</v>
      </c>
    </row>
    <row r="857" spans="37:57" x14ac:dyDescent="0.3">
      <c r="AK857">
        <v>2007</v>
      </c>
      <c r="AL857">
        <v>76</v>
      </c>
      <c r="AM857">
        <v>3.9019999999999999E-2</v>
      </c>
      <c r="AN857">
        <v>3.8280000000000002E-2</v>
      </c>
      <c r="AO857">
        <v>0.5</v>
      </c>
      <c r="AP857">
        <v>68844</v>
      </c>
      <c r="AQ857">
        <v>2635</v>
      </c>
      <c r="AR857">
        <v>67527</v>
      </c>
      <c r="AS857">
        <v>686180</v>
      </c>
      <c r="AT857">
        <v>9.9700000000000006</v>
      </c>
      <c r="AV857">
        <v>2007</v>
      </c>
      <c r="AW857">
        <v>76</v>
      </c>
      <c r="AX857">
        <v>2.538E-2</v>
      </c>
      <c r="AY857">
        <v>2.5059999999999999E-2</v>
      </c>
      <c r="AZ857">
        <v>0.5</v>
      </c>
      <c r="BA857">
        <v>79252</v>
      </c>
      <c r="BB857">
        <v>1986</v>
      </c>
      <c r="BC857">
        <v>78259</v>
      </c>
      <c r="BD857">
        <v>946329</v>
      </c>
      <c r="BE857">
        <v>11.94</v>
      </c>
    </row>
    <row r="858" spans="37:57" x14ac:dyDescent="0.3">
      <c r="AK858">
        <v>2007</v>
      </c>
      <c r="AL858">
        <v>77</v>
      </c>
      <c r="AM858">
        <v>4.4900000000000002E-2</v>
      </c>
      <c r="AN858">
        <v>4.3909999999999998E-2</v>
      </c>
      <c r="AO858">
        <v>0.5</v>
      </c>
      <c r="AP858">
        <v>66209</v>
      </c>
      <c r="AQ858">
        <v>2907</v>
      </c>
      <c r="AR858">
        <v>64756</v>
      </c>
      <c r="AS858">
        <v>618653</v>
      </c>
      <c r="AT858">
        <v>9.34</v>
      </c>
      <c r="AV858">
        <v>2007</v>
      </c>
      <c r="AW858">
        <v>77</v>
      </c>
      <c r="AX858">
        <v>2.8629999999999999E-2</v>
      </c>
      <c r="AY858">
        <v>2.8230000000000002E-2</v>
      </c>
      <c r="AZ858">
        <v>0.5</v>
      </c>
      <c r="BA858">
        <v>77266</v>
      </c>
      <c r="BB858">
        <v>2181</v>
      </c>
      <c r="BC858">
        <v>76175</v>
      </c>
      <c r="BD858">
        <v>868070</v>
      </c>
      <c r="BE858">
        <v>11.23</v>
      </c>
    </row>
    <row r="859" spans="37:57" x14ac:dyDescent="0.3">
      <c r="AK859">
        <v>2007</v>
      </c>
      <c r="AL859">
        <v>78</v>
      </c>
      <c r="AM859">
        <v>5.2760000000000001E-2</v>
      </c>
      <c r="AN859">
        <v>5.1400000000000001E-2</v>
      </c>
      <c r="AO859">
        <v>0.5</v>
      </c>
      <c r="AP859">
        <v>63302</v>
      </c>
      <c r="AQ859">
        <v>3254</v>
      </c>
      <c r="AR859">
        <v>61675</v>
      </c>
      <c r="AS859">
        <v>553898</v>
      </c>
      <c r="AT859">
        <v>8.75</v>
      </c>
      <c r="AV859">
        <v>2007</v>
      </c>
      <c r="AW859">
        <v>78</v>
      </c>
      <c r="AX859">
        <v>3.1519999999999999E-2</v>
      </c>
      <c r="AY859">
        <v>3.1029999999999999E-2</v>
      </c>
      <c r="AZ859">
        <v>0.5</v>
      </c>
      <c r="BA859">
        <v>75085</v>
      </c>
      <c r="BB859">
        <v>2330</v>
      </c>
      <c r="BC859">
        <v>73920</v>
      </c>
      <c r="BD859">
        <v>791895</v>
      </c>
      <c r="BE859">
        <v>10.55</v>
      </c>
    </row>
    <row r="860" spans="37:57" x14ac:dyDescent="0.3">
      <c r="AK860">
        <v>2007</v>
      </c>
      <c r="AL860">
        <v>79</v>
      </c>
      <c r="AM860">
        <v>5.4760000000000003E-2</v>
      </c>
      <c r="AN860">
        <v>5.33E-2</v>
      </c>
      <c r="AO860">
        <v>0.5</v>
      </c>
      <c r="AP860">
        <v>60048</v>
      </c>
      <c r="AQ860">
        <v>3200</v>
      </c>
      <c r="AR860">
        <v>58448</v>
      </c>
      <c r="AS860">
        <v>492223</v>
      </c>
      <c r="AT860">
        <v>8.1999999999999993</v>
      </c>
      <c r="AV860">
        <v>2007</v>
      </c>
      <c r="AW860">
        <v>79</v>
      </c>
      <c r="AX860">
        <v>3.7429999999999998E-2</v>
      </c>
      <c r="AY860">
        <v>3.6740000000000002E-2</v>
      </c>
      <c r="AZ860">
        <v>0.5</v>
      </c>
      <c r="BA860">
        <v>72755</v>
      </c>
      <c r="BB860">
        <v>2673</v>
      </c>
      <c r="BC860">
        <v>71419</v>
      </c>
      <c r="BD860">
        <v>717975</v>
      </c>
      <c r="BE860">
        <v>9.8699999999999992</v>
      </c>
    </row>
    <row r="861" spans="37:57" x14ac:dyDescent="0.3">
      <c r="AK861">
        <v>2007</v>
      </c>
      <c r="AL861">
        <v>80</v>
      </c>
      <c r="AM861">
        <v>6.6530000000000006E-2</v>
      </c>
      <c r="AN861">
        <v>6.4390000000000003E-2</v>
      </c>
      <c r="AO861">
        <v>0.5</v>
      </c>
      <c r="AP861">
        <v>56848</v>
      </c>
      <c r="AQ861">
        <v>3660</v>
      </c>
      <c r="AR861">
        <v>55018</v>
      </c>
      <c r="AS861">
        <v>433775</v>
      </c>
      <c r="AT861">
        <v>7.63</v>
      </c>
      <c r="AV861">
        <v>2007</v>
      </c>
      <c r="AW861">
        <v>80</v>
      </c>
      <c r="AX861">
        <v>4.4560000000000002E-2</v>
      </c>
      <c r="AY861">
        <v>4.3589999999999997E-2</v>
      </c>
      <c r="AZ861">
        <v>0.5</v>
      </c>
      <c r="BA861">
        <v>70082</v>
      </c>
      <c r="BB861">
        <v>3055</v>
      </c>
      <c r="BC861">
        <v>68555</v>
      </c>
      <c r="BD861">
        <v>646556</v>
      </c>
      <c r="BE861">
        <v>9.23</v>
      </c>
    </row>
    <row r="862" spans="37:57" x14ac:dyDescent="0.3">
      <c r="AK862">
        <v>2007</v>
      </c>
      <c r="AL862">
        <v>81</v>
      </c>
      <c r="AM862">
        <v>7.3190000000000005E-2</v>
      </c>
      <c r="AN862">
        <v>7.0610000000000006E-2</v>
      </c>
      <c r="AO862">
        <v>0.5</v>
      </c>
      <c r="AP862">
        <v>53188</v>
      </c>
      <c r="AQ862">
        <v>3755</v>
      </c>
      <c r="AR862">
        <v>51310</v>
      </c>
      <c r="AS862">
        <v>378757</v>
      </c>
      <c r="AT862">
        <v>7.12</v>
      </c>
      <c r="AV862">
        <v>2007</v>
      </c>
      <c r="AW862">
        <v>81</v>
      </c>
      <c r="AX862">
        <v>4.5199999999999997E-2</v>
      </c>
      <c r="AY862">
        <v>4.4200000000000003E-2</v>
      </c>
      <c r="AZ862">
        <v>0.5</v>
      </c>
      <c r="BA862">
        <v>67028</v>
      </c>
      <c r="BB862">
        <v>2963</v>
      </c>
      <c r="BC862">
        <v>65546</v>
      </c>
      <c r="BD862">
        <v>578001</v>
      </c>
      <c r="BE862">
        <v>8.6199999999999992</v>
      </c>
    </row>
    <row r="863" spans="37:57" x14ac:dyDescent="0.3">
      <c r="AK863">
        <v>2007</v>
      </c>
      <c r="AL863">
        <v>82</v>
      </c>
      <c r="AM863">
        <v>8.3280000000000007E-2</v>
      </c>
      <c r="AN863">
        <v>7.9949999999999993E-2</v>
      </c>
      <c r="AO863">
        <v>0.5</v>
      </c>
      <c r="AP863">
        <v>49432</v>
      </c>
      <c r="AQ863">
        <v>3952</v>
      </c>
      <c r="AR863">
        <v>47456</v>
      </c>
      <c r="AS863">
        <v>327447</v>
      </c>
      <c r="AT863">
        <v>6.62</v>
      </c>
      <c r="AV863">
        <v>2007</v>
      </c>
      <c r="AW863">
        <v>82</v>
      </c>
      <c r="AX863">
        <v>5.672E-2</v>
      </c>
      <c r="AY863">
        <v>5.5160000000000001E-2</v>
      </c>
      <c r="AZ863">
        <v>0.5</v>
      </c>
      <c r="BA863">
        <v>64065</v>
      </c>
      <c r="BB863">
        <v>3534</v>
      </c>
      <c r="BC863">
        <v>62298</v>
      </c>
      <c r="BD863">
        <v>512455</v>
      </c>
      <c r="BE863">
        <v>8</v>
      </c>
    </row>
    <row r="864" spans="37:57" x14ac:dyDescent="0.3">
      <c r="AK864">
        <v>2007</v>
      </c>
      <c r="AL864">
        <v>83</v>
      </c>
      <c r="AM864">
        <v>9.2630000000000004E-2</v>
      </c>
      <c r="AN864">
        <v>8.8529999999999998E-2</v>
      </c>
      <c r="AO864">
        <v>0.5</v>
      </c>
      <c r="AP864">
        <v>45480</v>
      </c>
      <c r="AQ864">
        <v>4026</v>
      </c>
      <c r="AR864">
        <v>43467</v>
      </c>
      <c r="AS864">
        <v>279991</v>
      </c>
      <c r="AT864">
        <v>6.16</v>
      </c>
      <c r="AV864">
        <v>2007</v>
      </c>
      <c r="AW864">
        <v>83</v>
      </c>
      <c r="AX864">
        <v>6.164E-2</v>
      </c>
      <c r="AY864">
        <v>5.9799999999999999E-2</v>
      </c>
      <c r="AZ864">
        <v>0.5</v>
      </c>
      <c r="BA864">
        <v>60531</v>
      </c>
      <c r="BB864">
        <v>3620</v>
      </c>
      <c r="BC864">
        <v>58721</v>
      </c>
      <c r="BD864">
        <v>450157</v>
      </c>
      <c r="BE864">
        <v>7.44</v>
      </c>
    </row>
    <row r="865" spans="37:57" x14ac:dyDescent="0.3">
      <c r="AK865">
        <v>2007</v>
      </c>
      <c r="AL865">
        <v>84</v>
      </c>
      <c r="AM865">
        <v>0.10552</v>
      </c>
      <c r="AN865">
        <v>0.10023</v>
      </c>
      <c r="AO865">
        <v>0.5</v>
      </c>
      <c r="AP865">
        <v>41454</v>
      </c>
      <c r="AQ865">
        <v>4155</v>
      </c>
      <c r="AR865">
        <v>39376</v>
      </c>
      <c r="AS865">
        <v>236525</v>
      </c>
      <c r="AT865">
        <v>5.71</v>
      </c>
      <c r="AV865">
        <v>2007</v>
      </c>
      <c r="AW865">
        <v>84</v>
      </c>
      <c r="AX865">
        <v>7.0080000000000003E-2</v>
      </c>
      <c r="AY865">
        <v>6.7710000000000006E-2</v>
      </c>
      <c r="AZ865">
        <v>0.5</v>
      </c>
      <c r="BA865">
        <v>56911</v>
      </c>
      <c r="BB865">
        <v>3853</v>
      </c>
      <c r="BC865">
        <v>54985</v>
      </c>
      <c r="BD865">
        <v>391436</v>
      </c>
      <c r="BE865">
        <v>6.88</v>
      </c>
    </row>
    <row r="866" spans="37:57" x14ac:dyDescent="0.3">
      <c r="AK866">
        <v>2007</v>
      </c>
      <c r="AL866">
        <v>85</v>
      </c>
      <c r="AM866">
        <v>0.11724</v>
      </c>
      <c r="AN866">
        <v>0.11074000000000001</v>
      </c>
      <c r="AO866">
        <v>0.5</v>
      </c>
      <c r="AP866">
        <v>37299</v>
      </c>
      <c r="AQ866">
        <v>4131</v>
      </c>
      <c r="AR866">
        <v>35233</v>
      </c>
      <c r="AS866">
        <v>197149</v>
      </c>
      <c r="AT866">
        <v>5.29</v>
      </c>
      <c r="AV866">
        <v>2007</v>
      </c>
      <c r="AW866">
        <v>85</v>
      </c>
      <c r="AX866">
        <v>8.448E-2</v>
      </c>
      <c r="AY866">
        <v>8.1049999999999997E-2</v>
      </c>
      <c r="AZ866">
        <v>0.5</v>
      </c>
      <c r="BA866">
        <v>53058</v>
      </c>
      <c r="BB866">
        <v>4300</v>
      </c>
      <c r="BC866">
        <v>50908</v>
      </c>
      <c r="BD866">
        <v>336451</v>
      </c>
      <c r="BE866">
        <v>6.34</v>
      </c>
    </row>
    <row r="867" spans="37:57" x14ac:dyDescent="0.3">
      <c r="AK867">
        <v>2007</v>
      </c>
      <c r="AL867">
        <v>86</v>
      </c>
      <c r="AM867">
        <v>0.13449</v>
      </c>
      <c r="AN867">
        <v>0.12601999999999999</v>
      </c>
      <c r="AO867">
        <v>0.5</v>
      </c>
      <c r="AP867">
        <v>33168</v>
      </c>
      <c r="AQ867">
        <v>4180</v>
      </c>
      <c r="AR867">
        <v>31078</v>
      </c>
      <c r="AS867">
        <v>161915</v>
      </c>
      <c r="AT867">
        <v>4.88</v>
      </c>
      <c r="AV867">
        <v>2007</v>
      </c>
      <c r="AW867">
        <v>86</v>
      </c>
      <c r="AX867">
        <v>9.6479999999999996E-2</v>
      </c>
      <c r="AY867">
        <v>9.2039999999999997E-2</v>
      </c>
      <c r="AZ867">
        <v>0.5</v>
      </c>
      <c r="BA867">
        <v>48758</v>
      </c>
      <c r="BB867">
        <v>4488</v>
      </c>
      <c r="BC867">
        <v>46514</v>
      </c>
      <c r="BD867">
        <v>285543</v>
      </c>
      <c r="BE867">
        <v>5.86</v>
      </c>
    </row>
    <row r="868" spans="37:57" x14ac:dyDescent="0.3">
      <c r="AK868">
        <v>2007</v>
      </c>
      <c r="AL868">
        <v>87</v>
      </c>
      <c r="AM868">
        <v>0.15375</v>
      </c>
      <c r="AN868">
        <v>0.14277000000000001</v>
      </c>
      <c r="AO868">
        <v>0.5</v>
      </c>
      <c r="AP868">
        <v>28988</v>
      </c>
      <c r="AQ868">
        <v>4139</v>
      </c>
      <c r="AR868">
        <v>26919</v>
      </c>
      <c r="AS868">
        <v>130837</v>
      </c>
      <c r="AT868">
        <v>4.51</v>
      </c>
      <c r="AV868">
        <v>2007</v>
      </c>
      <c r="AW868">
        <v>87</v>
      </c>
      <c r="AX868">
        <v>0.11514000000000001</v>
      </c>
      <c r="AY868">
        <v>0.10886999999999999</v>
      </c>
      <c r="AZ868">
        <v>0.5</v>
      </c>
      <c r="BA868">
        <v>44270</v>
      </c>
      <c r="BB868">
        <v>4820</v>
      </c>
      <c r="BC868">
        <v>41860</v>
      </c>
      <c r="BD868">
        <v>239030</v>
      </c>
      <c r="BE868">
        <v>5.4</v>
      </c>
    </row>
    <row r="869" spans="37:57" x14ac:dyDescent="0.3">
      <c r="AK869">
        <v>2007</v>
      </c>
      <c r="AL869">
        <v>88</v>
      </c>
      <c r="AM869">
        <v>0.16422</v>
      </c>
      <c r="AN869">
        <v>0.15176000000000001</v>
      </c>
      <c r="AO869">
        <v>0.5</v>
      </c>
      <c r="AP869">
        <v>24850</v>
      </c>
      <c r="AQ869">
        <v>3771</v>
      </c>
      <c r="AR869">
        <v>22964</v>
      </c>
      <c r="AS869">
        <v>103918</v>
      </c>
      <c r="AT869">
        <v>4.18</v>
      </c>
      <c r="AV869">
        <v>2007</v>
      </c>
      <c r="AW869">
        <v>88</v>
      </c>
      <c r="AX869">
        <v>0.12584000000000001</v>
      </c>
      <c r="AY869">
        <v>0.11839</v>
      </c>
      <c r="AZ869">
        <v>0.5</v>
      </c>
      <c r="BA869">
        <v>39450</v>
      </c>
      <c r="BB869">
        <v>4670</v>
      </c>
      <c r="BC869">
        <v>37115</v>
      </c>
      <c r="BD869">
        <v>197170</v>
      </c>
      <c r="BE869">
        <v>5</v>
      </c>
    </row>
    <row r="870" spans="37:57" x14ac:dyDescent="0.3">
      <c r="AK870">
        <v>2007</v>
      </c>
      <c r="AL870">
        <v>89</v>
      </c>
      <c r="AM870">
        <v>0.18501000000000001</v>
      </c>
      <c r="AN870">
        <v>0.16935</v>
      </c>
      <c r="AO870">
        <v>0.5</v>
      </c>
      <c r="AP870">
        <v>21078</v>
      </c>
      <c r="AQ870">
        <v>3570</v>
      </c>
      <c r="AR870">
        <v>19294</v>
      </c>
      <c r="AS870">
        <v>80954</v>
      </c>
      <c r="AT870">
        <v>3.84</v>
      </c>
      <c r="AV870">
        <v>2007</v>
      </c>
      <c r="AW870">
        <v>89</v>
      </c>
      <c r="AX870">
        <v>0.14487</v>
      </c>
      <c r="AY870">
        <v>0.13508999999999999</v>
      </c>
      <c r="AZ870">
        <v>0.5</v>
      </c>
      <c r="BA870">
        <v>34780</v>
      </c>
      <c r="BB870">
        <v>4698</v>
      </c>
      <c r="BC870">
        <v>32431</v>
      </c>
      <c r="BD870">
        <v>160055</v>
      </c>
      <c r="BE870">
        <v>4.5999999999999996</v>
      </c>
    </row>
    <row r="871" spans="37:57" x14ac:dyDescent="0.3">
      <c r="AK871">
        <v>2007</v>
      </c>
      <c r="AL871">
        <v>90</v>
      </c>
      <c r="AM871">
        <v>0.21675</v>
      </c>
      <c r="AN871">
        <v>0.19555</v>
      </c>
      <c r="AO871">
        <v>0.5</v>
      </c>
      <c r="AP871">
        <v>17509</v>
      </c>
      <c r="AQ871">
        <v>3424</v>
      </c>
      <c r="AR871">
        <v>15797</v>
      </c>
      <c r="AS871">
        <v>61660</v>
      </c>
      <c r="AT871">
        <v>3.52</v>
      </c>
      <c r="AV871">
        <v>2007</v>
      </c>
      <c r="AW871">
        <v>90</v>
      </c>
      <c r="AX871">
        <v>0.15681</v>
      </c>
      <c r="AY871">
        <v>0.1454</v>
      </c>
      <c r="AZ871">
        <v>0.5</v>
      </c>
      <c r="BA871">
        <v>30082</v>
      </c>
      <c r="BB871">
        <v>4374</v>
      </c>
      <c r="BC871">
        <v>27895</v>
      </c>
      <c r="BD871">
        <v>127624</v>
      </c>
      <c r="BE871">
        <v>4.24</v>
      </c>
    </row>
    <row r="872" spans="37:57" x14ac:dyDescent="0.3">
      <c r="AK872">
        <v>2007</v>
      </c>
      <c r="AL872">
        <v>91</v>
      </c>
      <c r="AM872">
        <v>0.23538999999999999</v>
      </c>
      <c r="AN872">
        <v>0.21060000000000001</v>
      </c>
      <c r="AO872">
        <v>0.5</v>
      </c>
      <c r="AP872">
        <v>14085</v>
      </c>
      <c r="AQ872">
        <v>2966</v>
      </c>
      <c r="AR872">
        <v>12602</v>
      </c>
      <c r="AS872">
        <v>45863</v>
      </c>
      <c r="AT872">
        <v>3.26</v>
      </c>
      <c r="AV872">
        <v>2007</v>
      </c>
      <c r="AW872">
        <v>91</v>
      </c>
      <c r="AX872">
        <v>0.18825</v>
      </c>
      <c r="AY872">
        <v>0.17205999999999999</v>
      </c>
      <c r="AZ872">
        <v>0.5</v>
      </c>
      <c r="BA872">
        <v>25708</v>
      </c>
      <c r="BB872">
        <v>4423</v>
      </c>
      <c r="BC872">
        <v>23496</v>
      </c>
      <c r="BD872">
        <v>99729</v>
      </c>
      <c r="BE872">
        <v>3.88</v>
      </c>
    </row>
    <row r="873" spans="37:57" x14ac:dyDescent="0.3">
      <c r="AK873">
        <v>2007</v>
      </c>
      <c r="AL873">
        <v>92</v>
      </c>
      <c r="AM873">
        <v>0.27121000000000001</v>
      </c>
      <c r="AN873">
        <v>0.23882</v>
      </c>
      <c r="AO873">
        <v>0.5</v>
      </c>
      <c r="AP873">
        <v>11119</v>
      </c>
      <c r="AQ873">
        <v>2655</v>
      </c>
      <c r="AR873">
        <v>9791</v>
      </c>
      <c r="AS873">
        <v>33262</v>
      </c>
      <c r="AT873">
        <v>2.99</v>
      </c>
      <c r="AV873">
        <v>2007</v>
      </c>
      <c r="AW873">
        <v>92</v>
      </c>
      <c r="AX873">
        <v>0.20369999999999999</v>
      </c>
      <c r="AY873">
        <v>0.18487000000000001</v>
      </c>
      <c r="AZ873">
        <v>0.5</v>
      </c>
      <c r="BA873">
        <v>21284</v>
      </c>
      <c r="BB873">
        <v>3935</v>
      </c>
      <c r="BC873">
        <v>19317</v>
      </c>
      <c r="BD873">
        <v>76233</v>
      </c>
      <c r="BE873">
        <v>3.58</v>
      </c>
    </row>
    <row r="874" spans="37:57" x14ac:dyDescent="0.3">
      <c r="AK874">
        <v>2007</v>
      </c>
      <c r="AL874">
        <v>93</v>
      </c>
      <c r="AM874">
        <v>0.29996</v>
      </c>
      <c r="AN874">
        <v>0.26084000000000002</v>
      </c>
      <c r="AO874">
        <v>0.5</v>
      </c>
      <c r="AP874">
        <v>8463</v>
      </c>
      <c r="AQ874">
        <v>2208</v>
      </c>
      <c r="AR874">
        <v>7359</v>
      </c>
      <c r="AS874">
        <v>23471</v>
      </c>
      <c r="AT874">
        <v>2.77</v>
      </c>
      <c r="AV874">
        <v>2007</v>
      </c>
      <c r="AW874">
        <v>93</v>
      </c>
      <c r="AX874">
        <v>0.23932</v>
      </c>
      <c r="AY874">
        <v>0.21374000000000001</v>
      </c>
      <c r="AZ874">
        <v>0.5</v>
      </c>
      <c r="BA874">
        <v>17350</v>
      </c>
      <c r="BB874">
        <v>3708</v>
      </c>
      <c r="BC874">
        <v>15495</v>
      </c>
      <c r="BD874">
        <v>56916</v>
      </c>
      <c r="BE874">
        <v>3.28</v>
      </c>
    </row>
    <row r="875" spans="37:57" x14ac:dyDescent="0.3">
      <c r="AK875">
        <v>2007</v>
      </c>
      <c r="AL875">
        <v>94</v>
      </c>
      <c r="AM875">
        <v>0.34947</v>
      </c>
      <c r="AN875">
        <v>0.29748999999999998</v>
      </c>
      <c r="AO875">
        <v>0.5</v>
      </c>
      <c r="AP875">
        <v>6256</v>
      </c>
      <c r="AQ875">
        <v>1861</v>
      </c>
      <c r="AR875">
        <v>5325</v>
      </c>
      <c r="AS875">
        <v>16111</v>
      </c>
      <c r="AT875">
        <v>2.58</v>
      </c>
      <c r="AV875">
        <v>2007</v>
      </c>
      <c r="AW875">
        <v>94</v>
      </c>
      <c r="AX875">
        <v>0.26374999999999998</v>
      </c>
      <c r="AY875">
        <v>0.23302</v>
      </c>
      <c r="AZ875">
        <v>0.5</v>
      </c>
      <c r="BA875">
        <v>13641</v>
      </c>
      <c r="BB875">
        <v>3179</v>
      </c>
      <c r="BC875">
        <v>12052</v>
      </c>
      <c r="BD875">
        <v>41421</v>
      </c>
      <c r="BE875">
        <v>3.04</v>
      </c>
    </row>
    <row r="876" spans="37:57" x14ac:dyDescent="0.3">
      <c r="AK876">
        <v>2007</v>
      </c>
      <c r="AL876">
        <v>95</v>
      </c>
      <c r="AM876">
        <v>0.35239999999999999</v>
      </c>
      <c r="AN876">
        <v>0.29960999999999999</v>
      </c>
      <c r="AO876">
        <v>0.5</v>
      </c>
      <c r="AP876">
        <v>4395</v>
      </c>
      <c r="AQ876">
        <v>1317</v>
      </c>
      <c r="AR876">
        <v>3736</v>
      </c>
      <c r="AS876">
        <v>10786</v>
      </c>
      <c r="AT876">
        <v>2.4500000000000002</v>
      </c>
      <c r="AV876">
        <v>2007</v>
      </c>
      <c r="AW876">
        <v>95</v>
      </c>
      <c r="AX876">
        <v>0.29191</v>
      </c>
      <c r="AY876">
        <v>0.25473000000000001</v>
      </c>
      <c r="AZ876">
        <v>0.5</v>
      </c>
      <c r="BA876">
        <v>10463</v>
      </c>
      <c r="BB876">
        <v>2665</v>
      </c>
      <c r="BC876">
        <v>9130</v>
      </c>
      <c r="BD876">
        <v>29369</v>
      </c>
      <c r="BE876">
        <v>2.81</v>
      </c>
    </row>
    <row r="877" spans="37:57" x14ac:dyDescent="0.3">
      <c r="AK877">
        <v>2007</v>
      </c>
      <c r="AL877">
        <v>96</v>
      </c>
      <c r="AM877">
        <v>0.38458999999999999</v>
      </c>
      <c r="AN877">
        <v>0.32256000000000001</v>
      </c>
      <c r="AO877">
        <v>0.5</v>
      </c>
      <c r="AP877">
        <v>3078</v>
      </c>
      <c r="AQ877">
        <v>993</v>
      </c>
      <c r="AR877">
        <v>2582</v>
      </c>
      <c r="AS877">
        <v>7050</v>
      </c>
      <c r="AT877">
        <v>2.29</v>
      </c>
      <c r="AV877">
        <v>2007</v>
      </c>
      <c r="AW877">
        <v>96</v>
      </c>
      <c r="AX877">
        <v>0.32388</v>
      </c>
      <c r="AY877">
        <v>0.27873999999999999</v>
      </c>
      <c r="AZ877">
        <v>0.5</v>
      </c>
      <c r="BA877">
        <v>7797</v>
      </c>
      <c r="BB877">
        <v>2173</v>
      </c>
      <c r="BC877">
        <v>6711</v>
      </c>
      <c r="BD877">
        <v>20239</v>
      </c>
      <c r="BE877">
        <v>2.6</v>
      </c>
    </row>
    <row r="878" spans="37:57" x14ac:dyDescent="0.3">
      <c r="AK878">
        <v>2007</v>
      </c>
      <c r="AL878">
        <v>97</v>
      </c>
      <c r="AM878">
        <v>0.41782000000000002</v>
      </c>
      <c r="AN878">
        <v>0.34561999999999998</v>
      </c>
      <c r="AO878">
        <v>0.5</v>
      </c>
      <c r="AP878">
        <v>2085</v>
      </c>
      <c r="AQ878">
        <v>721</v>
      </c>
      <c r="AR878">
        <v>1725</v>
      </c>
      <c r="AS878">
        <v>4468</v>
      </c>
      <c r="AT878">
        <v>2.14</v>
      </c>
      <c r="AV878">
        <v>2007</v>
      </c>
      <c r="AW878">
        <v>97</v>
      </c>
      <c r="AX878">
        <v>0.35758000000000001</v>
      </c>
      <c r="AY878">
        <v>0.30335000000000001</v>
      </c>
      <c r="AZ878">
        <v>0.5</v>
      </c>
      <c r="BA878">
        <v>5624</v>
      </c>
      <c r="BB878">
        <v>1706</v>
      </c>
      <c r="BC878">
        <v>4771</v>
      </c>
      <c r="BD878">
        <v>13528</v>
      </c>
      <c r="BE878">
        <v>2.41</v>
      </c>
    </row>
    <row r="879" spans="37:57" x14ac:dyDescent="0.3">
      <c r="AK879">
        <v>2007</v>
      </c>
      <c r="AL879">
        <v>98</v>
      </c>
      <c r="AM879">
        <v>0.45180999999999999</v>
      </c>
      <c r="AN879">
        <v>0.36854999999999999</v>
      </c>
      <c r="AO879">
        <v>0.5</v>
      </c>
      <c r="AP879">
        <v>1365</v>
      </c>
      <c r="AQ879">
        <v>503</v>
      </c>
      <c r="AR879">
        <v>1113</v>
      </c>
      <c r="AS879">
        <v>2743</v>
      </c>
      <c r="AT879">
        <v>2.0099999999999998</v>
      </c>
      <c r="AV879">
        <v>2007</v>
      </c>
      <c r="AW879">
        <v>98</v>
      </c>
      <c r="AX879">
        <v>0.39274999999999999</v>
      </c>
      <c r="AY879">
        <v>0.32829000000000003</v>
      </c>
      <c r="AZ879">
        <v>0.5</v>
      </c>
      <c r="BA879">
        <v>3918</v>
      </c>
      <c r="BB879">
        <v>1286</v>
      </c>
      <c r="BC879">
        <v>3275</v>
      </c>
      <c r="BD879">
        <v>8757</v>
      </c>
      <c r="BE879">
        <v>2.2400000000000002</v>
      </c>
    </row>
    <row r="880" spans="37:57" x14ac:dyDescent="0.3">
      <c r="AK880">
        <v>2007</v>
      </c>
      <c r="AL880">
        <v>99</v>
      </c>
      <c r="AM880">
        <v>0.48626000000000003</v>
      </c>
      <c r="AN880">
        <v>0.39116000000000001</v>
      </c>
      <c r="AO880">
        <v>0.5</v>
      </c>
      <c r="AP880">
        <v>862</v>
      </c>
      <c r="AQ880">
        <v>337</v>
      </c>
      <c r="AR880">
        <v>693</v>
      </c>
      <c r="AS880">
        <v>1630</v>
      </c>
      <c r="AT880">
        <v>1.89</v>
      </c>
      <c r="AV880">
        <v>2007</v>
      </c>
      <c r="AW880">
        <v>99</v>
      </c>
      <c r="AX880">
        <v>0.42908000000000002</v>
      </c>
      <c r="AY880">
        <v>0.35327999999999998</v>
      </c>
      <c r="AZ880">
        <v>0.5</v>
      </c>
      <c r="BA880">
        <v>2632</v>
      </c>
      <c r="BB880">
        <v>930</v>
      </c>
      <c r="BC880">
        <v>2167</v>
      </c>
      <c r="BD880">
        <v>5482</v>
      </c>
      <c r="BE880">
        <v>2.08</v>
      </c>
    </row>
    <row r="881" spans="37:57" x14ac:dyDescent="0.3">
      <c r="AK881">
        <v>2007</v>
      </c>
      <c r="AL881">
        <v>100</v>
      </c>
      <c r="AM881">
        <v>0.52083999999999997</v>
      </c>
      <c r="AN881">
        <v>0.41322999999999999</v>
      </c>
      <c r="AO881">
        <v>0.5</v>
      </c>
      <c r="AP881">
        <v>525</v>
      </c>
      <c r="AQ881">
        <v>217</v>
      </c>
      <c r="AR881">
        <v>416</v>
      </c>
      <c r="AS881">
        <v>937</v>
      </c>
      <c r="AT881">
        <v>1.79</v>
      </c>
      <c r="AV881">
        <v>2007</v>
      </c>
      <c r="AW881">
        <v>100</v>
      </c>
      <c r="AX881">
        <v>0.46617999999999998</v>
      </c>
      <c r="AY881">
        <v>0.37806000000000001</v>
      </c>
      <c r="AZ881">
        <v>0.5</v>
      </c>
      <c r="BA881">
        <v>1702</v>
      </c>
      <c r="BB881">
        <v>643</v>
      </c>
      <c r="BC881">
        <v>1380</v>
      </c>
      <c r="BD881">
        <v>3316</v>
      </c>
      <c r="BE881">
        <v>1.95</v>
      </c>
    </row>
    <row r="882" spans="37:57" x14ac:dyDescent="0.3">
      <c r="AK882">
        <v>2007</v>
      </c>
      <c r="AL882">
        <v>101</v>
      </c>
      <c r="AM882">
        <v>0.55523</v>
      </c>
      <c r="AN882">
        <v>0.43458000000000002</v>
      </c>
      <c r="AO882">
        <v>0.5</v>
      </c>
      <c r="AP882">
        <v>308</v>
      </c>
      <c r="AQ882">
        <v>134</v>
      </c>
      <c r="AR882">
        <v>241</v>
      </c>
      <c r="AS882">
        <v>521</v>
      </c>
      <c r="AT882">
        <v>1.69</v>
      </c>
      <c r="AV882">
        <v>2007</v>
      </c>
      <c r="AW882">
        <v>101</v>
      </c>
      <c r="AX882">
        <v>0.50366</v>
      </c>
      <c r="AY882">
        <v>0.40233999999999998</v>
      </c>
      <c r="AZ882">
        <v>0.5</v>
      </c>
      <c r="BA882">
        <v>1059</v>
      </c>
      <c r="BB882">
        <v>426</v>
      </c>
      <c r="BC882">
        <v>846</v>
      </c>
      <c r="BD882">
        <v>1935</v>
      </c>
      <c r="BE882">
        <v>1.83</v>
      </c>
    </row>
    <row r="883" spans="37:57" x14ac:dyDescent="0.3">
      <c r="AK883">
        <v>2007</v>
      </c>
      <c r="AL883">
        <v>102</v>
      </c>
      <c r="AM883">
        <v>0.58909</v>
      </c>
      <c r="AN883">
        <v>0.45506000000000002</v>
      </c>
      <c r="AO883">
        <v>0.5</v>
      </c>
      <c r="AP883">
        <v>174</v>
      </c>
      <c r="AQ883">
        <v>79</v>
      </c>
      <c r="AR883">
        <v>134</v>
      </c>
      <c r="AS883">
        <v>280</v>
      </c>
      <c r="AT883">
        <v>1.61</v>
      </c>
      <c r="AV883">
        <v>2007</v>
      </c>
      <c r="AW883">
        <v>102</v>
      </c>
      <c r="AX883">
        <v>0.54108999999999996</v>
      </c>
      <c r="AY883">
        <v>0.42587000000000003</v>
      </c>
      <c r="AZ883">
        <v>0.5</v>
      </c>
      <c r="BA883">
        <v>633</v>
      </c>
      <c r="BB883">
        <v>269</v>
      </c>
      <c r="BC883">
        <v>498</v>
      </c>
      <c r="BD883">
        <v>1090</v>
      </c>
      <c r="BE883">
        <v>1.72</v>
      </c>
    </row>
    <row r="884" spans="37:57" x14ac:dyDescent="0.3">
      <c r="AK884">
        <v>2007</v>
      </c>
      <c r="AL884">
        <v>103</v>
      </c>
      <c r="AM884">
        <v>0.62212999999999996</v>
      </c>
      <c r="AN884">
        <v>0.47452</v>
      </c>
      <c r="AO884">
        <v>0.5</v>
      </c>
      <c r="AP884">
        <v>95</v>
      </c>
      <c r="AQ884">
        <v>45</v>
      </c>
      <c r="AR884">
        <v>72</v>
      </c>
      <c r="AS884">
        <v>146</v>
      </c>
      <c r="AT884">
        <v>1.53</v>
      </c>
      <c r="AV884">
        <v>2007</v>
      </c>
      <c r="AW884">
        <v>103</v>
      </c>
      <c r="AX884">
        <v>0.57806999999999997</v>
      </c>
      <c r="AY884">
        <v>0.44845000000000002</v>
      </c>
      <c r="AZ884">
        <v>0.5</v>
      </c>
      <c r="BA884">
        <v>363</v>
      </c>
      <c r="BB884">
        <v>163</v>
      </c>
      <c r="BC884">
        <v>282</v>
      </c>
      <c r="BD884">
        <v>592</v>
      </c>
      <c r="BE884">
        <v>1.63</v>
      </c>
    </row>
    <row r="885" spans="37:57" x14ac:dyDescent="0.3">
      <c r="AK885">
        <v>2007</v>
      </c>
      <c r="AL885">
        <v>104</v>
      </c>
      <c r="AM885">
        <v>0.65407000000000004</v>
      </c>
      <c r="AN885">
        <v>0.49287999999999998</v>
      </c>
      <c r="AO885">
        <v>0.5</v>
      </c>
      <c r="AP885">
        <v>50</v>
      </c>
      <c r="AQ885">
        <v>25</v>
      </c>
      <c r="AR885">
        <v>38</v>
      </c>
      <c r="AS885">
        <v>73</v>
      </c>
      <c r="AT885">
        <v>1.47</v>
      </c>
      <c r="AV885">
        <v>2007</v>
      </c>
      <c r="AW885">
        <v>104</v>
      </c>
      <c r="AX885">
        <v>0.61419999999999997</v>
      </c>
      <c r="AY885">
        <v>0.46988999999999997</v>
      </c>
      <c r="AZ885">
        <v>0.5</v>
      </c>
      <c r="BA885">
        <v>200</v>
      </c>
      <c r="BB885">
        <v>94</v>
      </c>
      <c r="BC885">
        <v>153</v>
      </c>
      <c r="BD885">
        <v>310</v>
      </c>
      <c r="BE885">
        <v>1.55</v>
      </c>
    </row>
    <row r="886" spans="37:57" x14ac:dyDescent="0.3">
      <c r="AK886">
        <v>2007</v>
      </c>
      <c r="AL886">
        <v>105</v>
      </c>
      <c r="AM886">
        <v>0.68467999999999996</v>
      </c>
      <c r="AN886">
        <v>0.51007000000000002</v>
      </c>
      <c r="AO886">
        <v>0.5</v>
      </c>
      <c r="AP886">
        <v>25</v>
      </c>
      <c r="AQ886">
        <v>13</v>
      </c>
      <c r="AR886">
        <v>19</v>
      </c>
      <c r="AS886">
        <v>36</v>
      </c>
      <c r="AT886">
        <v>1.41</v>
      </c>
      <c r="AV886">
        <v>2007</v>
      </c>
      <c r="AW886">
        <v>105</v>
      </c>
      <c r="AX886">
        <v>0.64910999999999996</v>
      </c>
      <c r="AY886">
        <v>0.49006</v>
      </c>
      <c r="AZ886">
        <v>0.5</v>
      </c>
      <c r="BA886">
        <v>106</v>
      </c>
      <c r="BB886">
        <v>52</v>
      </c>
      <c r="BC886">
        <v>80</v>
      </c>
      <c r="BD886">
        <v>157</v>
      </c>
      <c r="BE886">
        <v>1.48</v>
      </c>
    </row>
    <row r="887" spans="37:57" x14ac:dyDescent="0.3">
      <c r="AK887">
        <v>2007</v>
      </c>
      <c r="AL887">
        <v>106</v>
      </c>
      <c r="AM887">
        <v>0.71377000000000002</v>
      </c>
      <c r="AN887">
        <v>0.52603999999999995</v>
      </c>
      <c r="AO887">
        <v>0.5</v>
      </c>
      <c r="AP887">
        <v>12</v>
      </c>
      <c r="AQ887">
        <v>7</v>
      </c>
      <c r="AR887">
        <v>9</v>
      </c>
      <c r="AS887">
        <v>17</v>
      </c>
      <c r="AT887">
        <v>1.36</v>
      </c>
      <c r="AV887">
        <v>2007</v>
      </c>
      <c r="AW887">
        <v>106</v>
      </c>
      <c r="AX887">
        <v>0.68249000000000004</v>
      </c>
      <c r="AY887">
        <v>0.50885000000000002</v>
      </c>
      <c r="AZ887">
        <v>0.5</v>
      </c>
      <c r="BA887">
        <v>54</v>
      </c>
      <c r="BB887">
        <v>28</v>
      </c>
      <c r="BC887">
        <v>40</v>
      </c>
      <c r="BD887">
        <v>77</v>
      </c>
      <c r="BE887">
        <v>1.41</v>
      </c>
    </row>
    <row r="888" spans="37:57" x14ac:dyDescent="0.3">
      <c r="AK888">
        <v>2007</v>
      </c>
      <c r="AL888">
        <v>107</v>
      </c>
      <c r="AM888">
        <v>0.74119000000000002</v>
      </c>
      <c r="AN888">
        <v>0.54078000000000004</v>
      </c>
      <c r="AO888">
        <v>0.5</v>
      </c>
      <c r="AP888">
        <v>6</v>
      </c>
      <c r="AQ888">
        <v>3</v>
      </c>
      <c r="AR888">
        <v>4</v>
      </c>
      <c r="AS888">
        <v>8</v>
      </c>
      <c r="AT888">
        <v>1.32</v>
      </c>
      <c r="AV888">
        <v>2007</v>
      </c>
      <c r="AW888">
        <v>107</v>
      </c>
      <c r="AX888">
        <v>0.71409999999999996</v>
      </c>
      <c r="AY888">
        <v>0.52620999999999996</v>
      </c>
      <c r="AZ888">
        <v>0.5</v>
      </c>
      <c r="BA888">
        <v>27</v>
      </c>
      <c r="BB888">
        <v>14</v>
      </c>
      <c r="BC888">
        <v>20</v>
      </c>
      <c r="BD888">
        <v>36</v>
      </c>
      <c r="BE888">
        <v>1.36</v>
      </c>
    </row>
    <row r="889" spans="37:57" x14ac:dyDescent="0.3">
      <c r="AK889">
        <v>2007</v>
      </c>
      <c r="AL889">
        <v>108</v>
      </c>
      <c r="AM889">
        <v>0.76683999999999997</v>
      </c>
      <c r="AN889">
        <v>0.55430999999999997</v>
      </c>
      <c r="AO889">
        <v>0.5</v>
      </c>
      <c r="AP889">
        <v>3</v>
      </c>
      <c r="AQ889">
        <v>1</v>
      </c>
      <c r="AR889">
        <v>2</v>
      </c>
      <c r="AS889">
        <v>3</v>
      </c>
      <c r="AT889">
        <v>1.28</v>
      </c>
      <c r="AV889">
        <v>2007</v>
      </c>
      <c r="AW889">
        <v>108</v>
      </c>
      <c r="AX889">
        <v>0.74373999999999996</v>
      </c>
      <c r="AY889">
        <v>0.54213</v>
      </c>
      <c r="AZ889">
        <v>0.5</v>
      </c>
      <c r="BA889">
        <v>13</v>
      </c>
      <c r="BB889">
        <v>7</v>
      </c>
      <c r="BC889">
        <v>9</v>
      </c>
      <c r="BD889">
        <v>17</v>
      </c>
      <c r="BE889">
        <v>1.31</v>
      </c>
    </row>
    <row r="890" spans="37:57" x14ac:dyDescent="0.3">
      <c r="AK890">
        <v>2007</v>
      </c>
      <c r="AL890">
        <v>109</v>
      </c>
      <c r="AM890">
        <v>0.79066000000000003</v>
      </c>
      <c r="AN890">
        <v>0.56664999999999999</v>
      </c>
      <c r="AO890">
        <v>0.5</v>
      </c>
      <c r="AP890">
        <v>1</v>
      </c>
      <c r="AQ890">
        <v>1</v>
      </c>
      <c r="AR890">
        <v>1</v>
      </c>
      <c r="AS890">
        <v>2</v>
      </c>
      <c r="AT890">
        <v>1.25</v>
      </c>
      <c r="AV890">
        <v>2007</v>
      </c>
      <c r="AW890">
        <v>109</v>
      </c>
      <c r="AX890">
        <v>0.77129000000000003</v>
      </c>
      <c r="AY890">
        <v>0.55662999999999996</v>
      </c>
      <c r="AZ890">
        <v>0.5</v>
      </c>
      <c r="BA890">
        <v>6</v>
      </c>
      <c r="BB890">
        <v>3</v>
      </c>
      <c r="BC890">
        <v>4</v>
      </c>
      <c r="BD890">
        <v>7</v>
      </c>
      <c r="BE890">
        <v>1.28</v>
      </c>
    </row>
    <row r="891" spans="37:57" x14ac:dyDescent="0.3">
      <c r="AK891">
        <v>2007</v>
      </c>
      <c r="AL891" t="s">
        <v>10</v>
      </c>
      <c r="AM891">
        <v>0.81264999999999998</v>
      </c>
      <c r="AN891">
        <v>1</v>
      </c>
      <c r="AO891">
        <v>1.23</v>
      </c>
      <c r="AP891">
        <v>1</v>
      </c>
      <c r="AQ891">
        <v>1</v>
      </c>
      <c r="AR891">
        <v>1</v>
      </c>
      <c r="AS891">
        <v>1</v>
      </c>
      <c r="AT891">
        <v>1.23</v>
      </c>
      <c r="AV891">
        <v>2007</v>
      </c>
      <c r="AW891" t="s">
        <v>10</v>
      </c>
      <c r="AX891">
        <v>0.79669000000000001</v>
      </c>
      <c r="AY891">
        <v>1</v>
      </c>
      <c r="AZ891">
        <v>1.26</v>
      </c>
      <c r="BA891">
        <v>3</v>
      </c>
      <c r="BB891">
        <v>3</v>
      </c>
      <c r="BC891">
        <v>3</v>
      </c>
      <c r="BD891">
        <v>3</v>
      </c>
      <c r="BE891">
        <v>1.26</v>
      </c>
    </row>
    <row r="892" spans="37:57" x14ac:dyDescent="0.3">
      <c r="AK892">
        <v>2008</v>
      </c>
      <c r="AL892">
        <v>0</v>
      </c>
      <c r="AM892">
        <v>2.5200000000000001E-3</v>
      </c>
      <c r="AN892">
        <v>2.5100000000000001E-3</v>
      </c>
      <c r="AO892">
        <v>0.05</v>
      </c>
      <c r="AP892">
        <v>100000</v>
      </c>
      <c r="AQ892">
        <v>251</v>
      </c>
      <c r="AR892">
        <v>99762</v>
      </c>
      <c r="AS892">
        <v>7908968</v>
      </c>
      <c r="AT892">
        <v>79.09</v>
      </c>
      <c r="AV892">
        <v>2008</v>
      </c>
      <c r="AW892">
        <v>0</v>
      </c>
      <c r="AX892">
        <v>2.48E-3</v>
      </c>
      <c r="AY892">
        <v>2.48E-3</v>
      </c>
      <c r="AZ892">
        <v>0.06</v>
      </c>
      <c r="BA892">
        <v>100000</v>
      </c>
      <c r="BB892">
        <v>248</v>
      </c>
      <c r="BC892">
        <v>99767</v>
      </c>
      <c r="BD892">
        <v>8311548</v>
      </c>
      <c r="BE892">
        <v>83.12</v>
      </c>
    </row>
    <row r="893" spans="37:57" x14ac:dyDescent="0.3">
      <c r="AK893">
        <v>2008</v>
      </c>
      <c r="AL893">
        <v>1</v>
      </c>
      <c r="AM893">
        <v>2.2000000000000001E-4</v>
      </c>
      <c r="AN893">
        <v>2.2000000000000001E-4</v>
      </c>
      <c r="AO893">
        <v>0.5</v>
      </c>
      <c r="AP893">
        <v>99749</v>
      </c>
      <c r="AQ893">
        <v>21</v>
      </c>
      <c r="AR893">
        <v>99738</v>
      </c>
      <c r="AS893">
        <v>7809207</v>
      </c>
      <c r="AT893">
        <v>78.290000000000006</v>
      </c>
      <c r="AV893">
        <v>2008</v>
      </c>
      <c r="AW893">
        <v>1</v>
      </c>
      <c r="AX893">
        <v>2.3000000000000001E-4</v>
      </c>
      <c r="AY893">
        <v>2.3000000000000001E-4</v>
      </c>
      <c r="AZ893">
        <v>0.5</v>
      </c>
      <c r="BA893">
        <v>99752</v>
      </c>
      <c r="BB893">
        <v>23</v>
      </c>
      <c r="BC893">
        <v>99741</v>
      </c>
      <c r="BD893">
        <v>8211781</v>
      </c>
      <c r="BE893">
        <v>82.32</v>
      </c>
    </row>
    <row r="894" spans="37:57" x14ac:dyDescent="0.3">
      <c r="AK894">
        <v>2008</v>
      </c>
      <c r="AL894">
        <v>2</v>
      </c>
      <c r="AM894">
        <v>1.8000000000000001E-4</v>
      </c>
      <c r="AN894">
        <v>1.8000000000000001E-4</v>
      </c>
      <c r="AO894">
        <v>0.5</v>
      </c>
      <c r="AP894">
        <v>99727</v>
      </c>
      <c r="AQ894">
        <v>18</v>
      </c>
      <c r="AR894">
        <v>99718</v>
      </c>
      <c r="AS894">
        <v>7709468</v>
      </c>
      <c r="AT894">
        <v>77.31</v>
      </c>
      <c r="AV894">
        <v>2008</v>
      </c>
      <c r="AW894">
        <v>2</v>
      </c>
      <c r="AX894">
        <v>1.3999999999999999E-4</v>
      </c>
      <c r="AY894">
        <v>1.3999999999999999E-4</v>
      </c>
      <c r="AZ894">
        <v>0.5</v>
      </c>
      <c r="BA894">
        <v>99730</v>
      </c>
      <c r="BB894">
        <v>13</v>
      </c>
      <c r="BC894">
        <v>99723</v>
      </c>
      <c r="BD894">
        <v>8112040</v>
      </c>
      <c r="BE894">
        <v>81.34</v>
      </c>
    </row>
    <row r="895" spans="37:57" x14ac:dyDescent="0.3">
      <c r="AK895">
        <v>2008</v>
      </c>
      <c r="AL895">
        <v>3</v>
      </c>
      <c r="AM895">
        <v>6.9999999999999994E-5</v>
      </c>
      <c r="AN895">
        <v>6.9999999999999994E-5</v>
      </c>
      <c r="AO895">
        <v>0.5</v>
      </c>
      <c r="AP895">
        <v>99709</v>
      </c>
      <c r="AQ895">
        <v>7</v>
      </c>
      <c r="AR895">
        <v>99705</v>
      </c>
      <c r="AS895">
        <v>7609750</v>
      </c>
      <c r="AT895">
        <v>76.319999999999993</v>
      </c>
      <c r="AV895">
        <v>2008</v>
      </c>
      <c r="AW895">
        <v>3</v>
      </c>
      <c r="AX895">
        <v>6.0000000000000002E-5</v>
      </c>
      <c r="AY895">
        <v>6.0000000000000002E-5</v>
      </c>
      <c r="AZ895">
        <v>0.5</v>
      </c>
      <c r="BA895">
        <v>99716</v>
      </c>
      <c r="BB895">
        <v>6</v>
      </c>
      <c r="BC895">
        <v>99713</v>
      </c>
      <c r="BD895">
        <v>8012318</v>
      </c>
      <c r="BE895">
        <v>80.349999999999994</v>
      </c>
    </row>
    <row r="896" spans="37:57" x14ac:dyDescent="0.3">
      <c r="AK896">
        <v>2008</v>
      </c>
      <c r="AL896">
        <v>4</v>
      </c>
      <c r="AM896">
        <v>6.0000000000000002E-5</v>
      </c>
      <c r="AN896">
        <v>6.0000000000000002E-5</v>
      </c>
      <c r="AO896">
        <v>0.5</v>
      </c>
      <c r="AP896">
        <v>99702</v>
      </c>
      <c r="AQ896">
        <v>6</v>
      </c>
      <c r="AR896">
        <v>99699</v>
      </c>
      <c r="AS896">
        <v>7510045</v>
      </c>
      <c r="AT896">
        <v>75.33</v>
      </c>
      <c r="AV896">
        <v>2008</v>
      </c>
      <c r="AW896">
        <v>4</v>
      </c>
      <c r="AX896">
        <v>1.3999999999999999E-4</v>
      </c>
      <c r="AY896">
        <v>1.3999999999999999E-4</v>
      </c>
      <c r="AZ896">
        <v>0.5</v>
      </c>
      <c r="BA896">
        <v>99710</v>
      </c>
      <c r="BB896">
        <v>14</v>
      </c>
      <c r="BC896">
        <v>99703</v>
      </c>
      <c r="BD896">
        <v>7912605</v>
      </c>
      <c r="BE896">
        <v>79.36</v>
      </c>
    </row>
    <row r="897" spans="37:57" x14ac:dyDescent="0.3">
      <c r="AK897">
        <v>2008</v>
      </c>
      <c r="AL897">
        <v>5</v>
      </c>
      <c r="AM897">
        <v>8.0000000000000007E-5</v>
      </c>
      <c r="AN897">
        <v>8.0000000000000007E-5</v>
      </c>
      <c r="AO897">
        <v>0.5</v>
      </c>
      <c r="AP897">
        <v>99696</v>
      </c>
      <c r="AQ897">
        <v>8</v>
      </c>
      <c r="AR897">
        <v>99692</v>
      </c>
      <c r="AS897">
        <v>7410346</v>
      </c>
      <c r="AT897">
        <v>74.33</v>
      </c>
      <c r="AV897">
        <v>2008</v>
      </c>
      <c r="AW897">
        <v>5</v>
      </c>
      <c r="AX897">
        <v>1E-4</v>
      </c>
      <c r="AY897">
        <v>1E-4</v>
      </c>
      <c r="AZ897">
        <v>0.5</v>
      </c>
      <c r="BA897">
        <v>99696</v>
      </c>
      <c r="BB897">
        <v>10</v>
      </c>
      <c r="BC897">
        <v>99691</v>
      </c>
      <c r="BD897">
        <v>7812901</v>
      </c>
      <c r="BE897">
        <v>78.37</v>
      </c>
    </row>
    <row r="898" spans="37:57" x14ac:dyDescent="0.3">
      <c r="AK898">
        <v>2008</v>
      </c>
      <c r="AL898">
        <v>6</v>
      </c>
      <c r="AM898">
        <v>4.0000000000000003E-5</v>
      </c>
      <c r="AN898">
        <v>4.0000000000000003E-5</v>
      </c>
      <c r="AO898">
        <v>0.5</v>
      </c>
      <c r="AP898">
        <v>99688</v>
      </c>
      <c r="AQ898">
        <v>4</v>
      </c>
      <c r="AR898">
        <v>99686</v>
      </c>
      <c r="AS898">
        <v>7310654</v>
      </c>
      <c r="AT898">
        <v>73.34</v>
      </c>
      <c r="AV898">
        <v>2008</v>
      </c>
      <c r="AW898">
        <v>6</v>
      </c>
      <c r="AX898">
        <v>2.0000000000000002E-5</v>
      </c>
      <c r="AY898">
        <v>2.0000000000000002E-5</v>
      </c>
      <c r="AZ898">
        <v>0.5</v>
      </c>
      <c r="BA898">
        <v>99686</v>
      </c>
      <c r="BB898">
        <v>2</v>
      </c>
      <c r="BC898">
        <v>99685</v>
      </c>
      <c r="BD898">
        <v>7713210</v>
      </c>
      <c r="BE898">
        <v>77.37</v>
      </c>
    </row>
    <row r="899" spans="37:57" x14ac:dyDescent="0.3">
      <c r="AK899">
        <v>2008</v>
      </c>
      <c r="AL899">
        <v>7</v>
      </c>
      <c r="AM899">
        <v>2.0000000000000002E-5</v>
      </c>
      <c r="AN899">
        <v>2.0000000000000002E-5</v>
      </c>
      <c r="AO899">
        <v>0.5</v>
      </c>
      <c r="AP899">
        <v>99684</v>
      </c>
      <c r="AQ899">
        <v>2</v>
      </c>
      <c r="AR899">
        <v>99683</v>
      </c>
      <c r="AS899">
        <v>7210968</v>
      </c>
      <c r="AT899">
        <v>72.34</v>
      </c>
      <c r="AV899">
        <v>2008</v>
      </c>
      <c r="AW899">
        <v>7</v>
      </c>
      <c r="AX899">
        <v>0</v>
      </c>
      <c r="AY899">
        <v>0</v>
      </c>
      <c r="AZ899">
        <v>0.5</v>
      </c>
      <c r="BA899">
        <v>99684</v>
      </c>
      <c r="BB899">
        <v>0</v>
      </c>
      <c r="BC899">
        <v>99684</v>
      </c>
      <c r="BD899">
        <v>7613525</v>
      </c>
      <c r="BE899">
        <v>76.38</v>
      </c>
    </row>
    <row r="900" spans="37:57" x14ac:dyDescent="0.3">
      <c r="AK900">
        <v>2008</v>
      </c>
      <c r="AL900">
        <v>8</v>
      </c>
      <c r="AM900">
        <v>1E-4</v>
      </c>
      <c r="AN900">
        <v>1E-4</v>
      </c>
      <c r="AO900">
        <v>0.5</v>
      </c>
      <c r="AP900">
        <v>99682</v>
      </c>
      <c r="AQ900">
        <v>10</v>
      </c>
      <c r="AR900">
        <v>99677</v>
      </c>
      <c r="AS900">
        <v>7111285</v>
      </c>
      <c r="AT900">
        <v>71.34</v>
      </c>
      <c r="AV900">
        <v>2008</v>
      </c>
      <c r="AW900">
        <v>8</v>
      </c>
      <c r="AX900">
        <v>9.0000000000000006E-5</v>
      </c>
      <c r="AY900">
        <v>9.0000000000000006E-5</v>
      </c>
      <c r="AZ900">
        <v>0.5</v>
      </c>
      <c r="BA900">
        <v>99684</v>
      </c>
      <c r="BB900">
        <v>9</v>
      </c>
      <c r="BC900">
        <v>99680</v>
      </c>
      <c r="BD900">
        <v>7513841</v>
      </c>
      <c r="BE900">
        <v>75.38</v>
      </c>
    </row>
    <row r="901" spans="37:57" x14ac:dyDescent="0.3">
      <c r="AK901">
        <v>2008</v>
      </c>
      <c r="AL901">
        <v>9</v>
      </c>
      <c r="AM901">
        <v>1E-4</v>
      </c>
      <c r="AN901">
        <v>1E-4</v>
      </c>
      <c r="AO901">
        <v>0.5</v>
      </c>
      <c r="AP901">
        <v>99672</v>
      </c>
      <c r="AQ901">
        <v>10</v>
      </c>
      <c r="AR901">
        <v>99667</v>
      </c>
      <c r="AS901">
        <v>7011608</v>
      </c>
      <c r="AT901">
        <v>70.349999999999994</v>
      </c>
      <c r="AV901">
        <v>2008</v>
      </c>
      <c r="AW901">
        <v>9</v>
      </c>
      <c r="AX901">
        <v>2.0000000000000002E-5</v>
      </c>
      <c r="AY901">
        <v>2.0000000000000002E-5</v>
      </c>
      <c r="AZ901">
        <v>0.5</v>
      </c>
      <c r="BA901">
        <v>99675</v>
      </c>
      <c r="BB901">
        <v>2</v>
      </c>
      <c r="BC901">
        <v>99674</v>
      </c>
      <c r="BD901">
        <v>7414161</v>
      </c>
      <c r="BE901">
        <v>74.38</v>
      </c>
    </row>
    <row r="902" spans="37:57" x14ac:dyDescent="0.3">
      <c r="AK902">
        <v>2008</v>
      </c>
      <c r="AL902">
        <v>10</v>
      </c>
      <c r="AM902">
        <v>1.2E-4</v>
      </c>
      <c r="AN902">
        <v>1.2E-4</v>
      </c>
      <c r="AO902">
        <v>0.5</v>
      </c>
      <c r="AP902">
        <v>99662</v>
      </c>
      <c r="AQ902">
        <v>12</v>
      </c>
      <c r="AR902">
        <v>99655</v>
      </c>
      <c r="AS902">
        <v>6911941</v>
      </c>
      <c r="AT902">
        <v>69.349999999999994</v>
      </c>
      <c r="AV902">
        <v>2008</v>
      </c>
      <c r="AW902">
        <v>10</v>
      </c>
      <c r="AX902">
        <v>1.1E-4</v>
      </c>
      <c r="AY902">
        <v>1.1E-4</v>
      </c>
      <c r="AZ902">
        <v>0.5</v>
      </c>
      <c r="BA902">
        <v>99673</v>
      </c>
      <c r="BB902">
        <v>11</v>
      </c>
      <c r="BC902">
        <v>99668</v>
      </c>
      <c r="BD902">
        <v>7314487</v>
      </c>
      <c r="BE902">
        <v>73.38</v>
      </c>
    </row>
    <row r="903" spans="37:57" x14ac:dyDescent="0.3">
      <c r="AK903">
        <v>2008</v>
      </c>
      <c r="AL903">
        <v>11</v>
      </c>
      <c r="AM903">
        <v>8.0000000000000007E-5</v>
      </c>
      <c r="AN903">
        <v>8.0000000000000007E-5</v>
      </c>
      <c r="AO903">
        <v>0.5</v>
      </c>
      <c r="AP903">
        <v>99649</v>
      </c>
      <c r="AQ903">
        <v>8</v>
      </c>
      <c r="AR903">
        <v>99645</v>
      </c>
      <c r="AS903">
        <v>6812286</v>
      </c>
      <c r="AT903">
        <v>68.36</v>
      </c>
      <c r="AV903">
        <v>2008</v>
      </c>
      <c r="AW903">
        <v>11</v>
      </c>
      <c r="AX903">
        <v>6.0000000000000002E-5</v>
      </c>
      <c r="AY903">
        <v>6.0000000000000002E-5</v>
      </c>
      <c r="AZ903">
        <v>0.5</v>
      </c>
      <c r="BA903">
        <v>99662</v>
      </c>
      <c r="BB903">
        <v>6</v>
      </c>
      <c r="BC903">
        <v>99659</v>
      </c>
      <c r="BD903">
        <v>7214819</v>
      </c>
      <c r="BE903">
        <v>72.39</v>
      </c>
    </row>
    <row r="904" spans="37:57" x14ac:dyDescent="0.3">
      <c r="AK904">
        <v>2008</v>
      </c>
      <c r="AL904">
        <v>12</v>
      </c>
      <c r="AM904">
        <v>1.1E-4</v>
      </c>
      <c r="AN904">
        <v>1.1E-4</v>
      </c>
      <c r="AO904">
        <v>0.5</v>
      </c>
      <c r="AP904">
        <v>99641</v>
      </c>
      <c r="AQ904">
        <v>11</v>
      </c>
      <c r="AR904">
        <v>99636</v>
      </c>
      <c r="AS904">
        <v>6712640</v>
      </c>
      <c r="AT904">
        <v>67.37</v>
      </c>
      <c r="AV904">
        <v>2008</v>
      </c>
      <c r="AW904">
        <v>12</v>
      </c>
      <c r="AX904">
        <v>1.3999999999999999E-4</v>
      </c>
      <c r="AY904">
        <v>1.3999999999999999E-4</v>
      </c>
      <c r="AZ904">
        <v>0.5</v>
      </c>
      <c r="BA904">
        <v>99656</v>
      </c>
      <c r="BB904">
        <v>14</v>
      </c>
      <c r="BC904">
        <v>99649</v>
      </c>
      <c r="BD904">
        <v>7115160</v>
      </c>
      <c r="BE904">
        <v>71.400000000000006</v>
      </c>
    </row>
    <row r="905" spans="37:57" x14ac:dyDescent="0.3">
      <c r="AK905">
        <v>2008</v>
      </c>
      <c r="AL905">
        <v>13</v>
      </c>
      <c r="AM905">
        <v>1E-4</v>
      </c>
      <c r="AN905">
        <v>1E-4</v>
      </c>
      <c r="AO905">
        <v>0.5</v>
      </c>
      <c r="AP905">
        <v>99630</v>
      </c>
      <c r="AQ905">
        <v>10</v>
      </c>
      <c r="AR905">
        <v>99625</v>
      </c>
      <c r="AS905">
        <v>6613004</v>
      </c>
      <c r="AT905">
        <v>66.38</v>
      </c>
      <c r="AV905">
        <v>2008</v>
      </c>
      <c r="AW905">
        <v>13</v>
      </c>
      <c r="AX905">
        <v>1.1E-4</v>
      </c>
      <c r="AY905">
        <v>1.1E-4</v>
      </c>
      <c r="AZ905">
        <v>0.5</v>
      </c>
      <c r="BA905">
        <v>99642</v>
      </c>
      <c r="BB905">
        <v>11</v>
      </c>
      <c r="BC905">
        <v>99637</v>
      </c>
      <c r="BD905">
        <v>7015511</v>
      </c>
      <c r="BE905">
        <v>70.41</v>
      </c>
    </row>
    <row r="906" spans="37:57" x14ac:dyDescent="0.3">
      <c r="AK906">
        <v>2008</v>
      </c>
      <c r="AL906">
        <v>14</v>
      </c>
      <c r="AM906">
        <v>1.8000000000000001E-4</v>
      </c>
      <c r="AN906">
        <v>1.8000000000000001E-4</v>
      </c>
      <c r="AO906">
        <v>0.5</v>
      </c>
      <c r="AP906">
        <v>99620</v>
      </c>
      <c r="AQ906">
        <v>18</v>
      </c>
      <c r="AR906">
        <v>99611</v>
      </c>
      <c r="AS906">
        <v>6513380</v>
      </c>
      <c r="AT906">
        <v>65.38</v>
      </c>
      <c r="AV906">
        <v>2008</v>
      </c>
      <c r="AW906">
        <v>14</v>
      </c>
      <c r="AX906">
        <v>9.0000000000000006E-5</v>
      </c>
      <c r="AY906">
        <v>9.0000000000000006E-5</v>
      </c>
      <c r="AZ906">
        <v>0.5</v>
      </c>
      <c r="BA906">
        <v>99631</v>
      </c>
      <c r="BB906">
        <v>9</v>
      </c>
      <c r="BC906">
        <v>99627</v>
      </c>
      <c r="BD906">
        <v>6915874</v>
      </c>
      <c r="BE906">
        <v>69.41</v>
      </c>
    </row>
    <row r="907" spans="37:57" x14ac:dyDescent="0.3">
      <c r="AK907">
        <v>2008</v>
      </c>
      <c r="AL907">
        <v>15</v>
      </c>
      <c r="AM907">
        <v>1.1E-4</v>
      </c>
      <c r="AN907">
        <v>1.1E-4</v>
      </c>
      <c r="AO907">
        <v>0.5</v>
      </c>
      <c r="AP907">
        <v>99602</v>
      </c>
      <c r="AQ907">
        <v>11</v>
      </c>
      <c r="AR907">
        <v>99596</v>
      </c>
      <c r="AS907">
        <v>6413769</v>
      </c>
      <c r="AT907">
        <v>64.39</v>
      </c>
      <c r="AV907">
        <v>2008</v>
      </c>
      <c r="AW907">
        <v>15</v>
      </c>
      <c r="AX907">
        <v>1.2999999999999999E-4</v>
      </c>
      <c r="AY907">
        <v>1.2999999999999999E-4</v>
      </c>
      <c r="AZ907">
        <v>0.5</v>
      </c>
      <c r="BA907">
        <v>99623</v>
      </c>
      <c r="BB907">
        <v>13</v>
      </c>
      <c r="BC907">
        <v>99616</v>
      </c>
      <c r="BD907">
        <v>6816246</v>
      </c>
      <c r="BE907">
        <v>68.42</v>
      </c>
    </row>
    <row r="908" spans="37:57" x14ac:dyDescent="0.3">
      <c r="AK908">
        <v>2008</v>
      </c>
      <c r="AL908">
        <v>16</v>
      </c>
      <c r="AM908">
        <v>3.4000000000000002E-4</v>
      </c>
      <c r="AN908">
        <v>3.4000000000000002E-4</v>
      </c>
      <c r="AO908">
        <v>0.5</v>
      </c>
      <c r="AP908">
        <v>99591</v>
      </c>
      <c r="AQ908">
        <v>34</v>
      </c>
      <c r="AR908">
        <v>99574</v>
      </c>
      <c r="AS908">
        <v>6314172</v>
      </c>
      <c r="AT908">
        <v>63.4</v>
      </c>
      <c r="AV908">
        <v>2008</v>
      </c>
      <c r="AW908">
        <v>16</v>
      </c>
      <c r="AX908">
        <v>1.1E-4</v>
      </c>
      <c r="AY908">
        <v>1.1E-4</v>
      </c>
      <c r="AZ908">
        <v>0.5</v>
      </c>
      <c r="BA908">
        <v>99610</v>
      </c>
      <c r="BB908">
        <v>11</v>
      </c>
      <c r="BC908">
        <v>99604</v>
      </c>
      <c r="BD908">
        <v>6716630</v>
      </c>
      <c r="BE908">
        <v>67.430000000000007</v>
      </c>
    </row>
    <row r="909" spans="37:57" x14ac:dyDescent="0.3">
      <c r="AK909">
        <v>2008</v>
      </c>
      <c r="AL909">
        <v>17</v>
      </c>
      <c r="AM909">
        <v>3.2000000000000003E-4</v>
      </c>
      <c r="AN909">
        <v>3.2000000000000003E-4</v>
      </c>
      <c r="AO909">
        <v>0.5</v>
      </c>
      <c r="AP909">
        <v>99557</v>
      </c>
      <c r="AQ909">
        <v>32</v>
      </c>
      <c r="AR909">
        <v>99540</v>
      </c>
      <c r="AS909">
        <v>6214599</v>
      </c>
      <c r="AT909">
        <v>62.42</v>
      </c>
      <c r="AV909">
        <v>2008</v>
      </c>
      <c r="AW909">
        <v>17</v>
      </c>
      <c r="AX909">
        <v>2.7E-4</v>
      </c>
      <c r="AY909">
        <v>2.7E-4</v>
      </c>
      <c r="AZ909">
        <v>0.5</v>
      </c>
      <c r="BA909">
        <v>99599</v>
      </c>
      <c r="BB909">
        <v>27</v>
      </c>
      <c r="BC909">
        <v>99585</v>
      </c>
      <c r="BD909">
        <v>6617026</v>
      </c>
      <c r="BE909">
        <v>66.44</v>
      </c>
    </row>
    <row r="910" spans="37:57" x14ac:dyDescent="0.3">
      <c r="AK910">
        <v>2008</v>
      </c>
      <c r="AL910">
        <v>18</v>
      </c>
      <c r="AM910">
        <v>4.4000000000000002E-4</v>
      </c>
      <c r="AN910">
        <v>4.4000000000000002E-4</v>
      </c>
      <c r="AO910">
        <v>0.5</v>
      </c>
      <c r="AP910">
        <v>99524</v>
      </c>
      <c r="AQ910">
        <v>43</v>
      </c>
      <c r="AR910">
        <v>99503</v>
      </c>
      <c r="AS910">
        <v>6115058</v>
      </c>
      <c r="AT910">
        <v>61.44</v>
      </c>
      <c r="AV910">
        <v>2008</v>
      </c>
      <c r="AW910">
        <v>18</v>
      </c>
      <c r="AX910">
        <v>2.5999999999999998E-4</v>
      </c>
      <c r="AY910">
        <v>2.5999999999999998E-4</v>
      </c>
      <c r="AZ910">
        <v>0.5</v>
      </c>
      <c r="BA910">
        <v>99572</v>
      </c>
      <c r="BB910">
        <v>25</v>
      </c>
      <c r="BC910">
        <v>99560</v>
      </c>
      <c r="BD910">
        <v>6517440</v>
      </c>
      <c r="BE910">
        <v>65.45</v>
      </c>
    </row>
    <row r="911" spans="37:57" x14ac:dyDescent="0.3">
      <c r="AK911">
        <v>2008</v>
      </c>
      <c r="AL911">
        <v>19</v>
      </c>
      <c r="AM911">
        <v>6.4000000000000005E-4</v>
      </c>
      <c r="AN911">
        <v>6.4000000000000005E-4</v>
      </c>
      <c r="AO911">
        <v>0.5</v>
      </c>
      <c r="AP911">
        <v>99481</v>
      </c>
      <c r="AQ911">
        <v>64</v>
      </c>
      <c r="AR911">
        <v>99449</v>
      </c>
      <c r="AS911">
        <v>6015556</v>
      </c>
      <c r="AT911">
        <v>60.47</v>
      </c>
      <c r="AV911">
        <v>2008</v>
      </c>
      <c r="AW911">
        <v>19</v>
      </c>
      <c r="AX911">
        <v>2.3000000000000001E-4</v>
      </c>
      <c r="AY911">
        <v>2.3000000000000001E-4</v>
      </c>
      <c r="AZ911">
        <v>0.5</v>
      </c>
      <c r="BA911">
        <v>99547</v>
      </c>
      <c r="BB911">
        <v>23</v>
      </c>
      <c r="BC911">
        <v>99535</v>
      </c>
      <c r="BD911">
        <v>6417881</v>
      </c>
      <c r="BE911">
        <v>64.47</v>
      </c>
    </row>
    <row r="912" spans="37:57" x14ac:dyDescent="0.3">
      <c r="AK912">
        <v>2008</v>
      </c>
      <c r="AL912">
        <v>20</v>
      </c>
      <c r="AM912">
        <v>6.4000000000000005E-4</v>
      </c>
      <c r="AN912">
        <v>6.4000000000000005E-4</v>
      </c>
      <c r="AO912">
        <v>0.5</v>
      </c>
      <c r="AP912">
        <v>99417</v>
      </c>
      <c r="AQ912">
        <v>64</v>
      </c>
      <c r="AR912">
        <v>99385</v>
      </c>
      <c r="AS912">
        <v>5916107</v>
      </c>
      <c r="AT912">
        <v>59.51</v>
      </c>
      <c r="AV912">
        <v>2008</v>
      </c>
      <c r="AW912">
        <v>20</v>
      </c>
      <c r="AX912">
        <v>2.4000000000000001E-4</v>
      </c>
      <c r="AY912">
        <v>2.4000000000000001E-4</v>
      </c>
      <c r="AZ912">
        <v>0.5</v>
      </c>
      <c r="BA912">
        <v>99524</v>
      </c>
      <c r="BB912">
        <v>24</v>
      </c>
      <c r="BC912">
        <v>99512</v>
      </c>
      <c r="BD912">
        <v>6318345</v>
      </c>
      <c r="BE912">
        <v>63.49</v>
      </c>
    </row>
    <row r="913" spans="37:57" x14ac:dyDescent="0.3">
      <c r="AK913">
        <v>2008</v>
      </c>
      <c r="AL913">
        <v>21</v>
      </c>
      <c r="AM913">
        <v>7.7999999999999999E-4</v>
      </c>
      <c r="AN913">
        <v>7.7999999999999999E-4</v>
      </c>
      <c r="AO913">
        <v>0.5</v>
      </c>
      <c r="AP913">
        <v>99353</v>
      </c>
      <c r="AQ913">
        <v>78</v>
      </c>
      <c r="AR913">
        <v>99314</v>
      </c>
      <c r="AS913">
        <v>5816722</v>
      </c>
      <c r="AT913">
        <v>58.55</v>
      </c>
      <c r="AV913">
        <v>2008</v>
      </c>
      <c r="AW913">
        <v>21</v>
      </c>
      <c r="AX913">
        <v>1.8000000000000001E-4</v>
      </c>
      <c r="AY913">
        <v>1.8000000000000001E-4</v>
      </c>
      <c r="AZ913">
        <v>0.5</v>
      </c>
      <c r="BA913">
        <v>99500</v>
      </c>
      <c r="BB913">
        <v>18</v>
      </c>
      <c r="BC913">
        <v>99491</v>
      </c>
      <c r="BD913">
        <v>6218834</v>
      </c>
      <c r="BE913">
        <v>62.5</v>
      </c>
    </row>
    <row r="914" spans="37:57" x14ac:dyDescent="0.3">
      <c r="AK914">
        <v>2008</v>
      </c>
      <c r="AL914">
        <v>22</v>
      </c>
      <c r="AM914">
        <v>6.4999999999999997E-4</v>
      </c>
      <c r="AN914">
        <v>6.4999999999999997E-4</v>
      </c>
      <c r="AO914">
        <v>0.5</v>
      </c>
      <c r="AP914">
        <v>99275</v>
      </c>
      <c r="AQ914">
        <v>65</v>
      </c>
      <c r="AR914">
        <v>99243</v>
      </c>
      <c r="AS914">
        <v>5717408</v>
      </c>
      <c r="AT914">
        <v>57.59</v>
      </c>
      <c r="AV914">
        <v>2008</v>
      </c>
      <c r="AW914">
        <v>22</v>
      </c>
      <c r="AX914">
        <v>2.0000000000000001E-4</v>
      </c>
      <c r="AY914">
        <v>2.0000000000000001E-4</v>
      </c>
      <c r="AZ914">
        <v>0.5</v>
      </c>
      <c r="BA914">
        <v>99482</v>
      </c>
      <c r="BB914">
        <v>20</v>
      </c>
      <c r="BC914">
        <v>99472</v>
      </c>
      <c r="BD914">
        <v>6119343</v>
      </c>
      <c r="BE914">
        <v>61.51</v>
      </c>
    </row>
    <row r="915" spans="37:57" x14ac:dyDescent="0.3">
      <c r="AK915">
        <v>2008</v>
      </c>
      <c r="AL915">
        <v>23</v>
      </c>
      <c r="AM915">
        <v>8.0999999999999996E-4</v>
      </c>
      <c r="AN915">
        <v>8.0999999999999996E-4</v>
      </c>
      <c r="AO915">
        <v>0.5</v>
      </c>
      <c r="AP915">
        <v>99211</v>
      </c>
      <c r="AQ915">
        <v>80</v>
      </c>
      <c r="AR915">
        <v>99171</v>
      </c>
      <c r="AS915">
        <v>5618165</v>
      </c>
      <c r="AT915">
        <v>56.63</v>
      </c>
      <c r="AV915">
        <v>2008</v>
      </c>
      <c r="AW915">
        <v>23</v>
      </c>
      <c r="AX915">
        <v>2.5999999999999998E-4</v>
      </c>
      <c r="AY915">
        <v>2.5999999999999998E-4</v>
      </c>
      <c r="AZ915">
        <v>0.5</v>
      </c>
      <c r="BA915">
        <v>99462</v>
      </c>
      <c r="BB915">
        <v>26</v>
      </c>
      <c r="BC915">
        <v>99450</v>
      </c>
      <c r="BD915">
        <v>6019870</v>
      </c>
      <c r="BE915">
        <v>60.52</v>
      </c>
    </row>
    <row r="916" spans="37:57" x14ac:dyDescent="0.3">
      <c r="AK916">
        <v>2008</v>
      </c>
      <c r="AL916">
        <v>24</v>
      </c>
      <c r="AM916">
        <v>7.1000000000000002E-4</v>
      </c>
      <c r="AN916">
        <v>7.1000000000000002E-4</v>
      </c>
      <c r="AO916">
        <v>0.5</v>
      </c>
      <c r="AP916">
        <v>99131</v>
      </c>
      <c r="AQ916">
        <v>71</v>
      </c>
      <c r="AR916">
        <v>99095</v>
      </c>
      <c r="AS916">
        <v>5518994</v>
      </c>
      <c r="AT916">
        <v>55.67</v>
      </c>
      <c r="AV916">
        <v>2008</v>
      </c>
      <c r="AW916">
        <v>24</v>
      </c>
      <c r="AX916">
        <v>2.7999999999999998E-4</v>
      </c>
      <c r="AY916">
        <v>2.7999999999999998E-4</v>
      </c>
      <c r="AZ916">
        <v>0.5</v>
      </c>
      <c r="BA916">
        <v>99437</v>
      </c>
      <c r="BB916">
        <v>28</v>
      </c>
      <c r="BC916">
        <v>99423</v>
      </c>
      <c r="BD916">
        <v>5920421</v>
      </c>
      <c r="BE916">
        <v>59.54</v>
      </c>
    </row>
    <row r="917" spans="37:57" x14ac:dyDescent="0.3">
      <c r="AK917">
        <v>2008</v>
      </c>
      <c r="AL917">
        <v>25</v>
      </c>
      <c r="AM917">
        <v>6.4000000000000005E-4</v>
      </c>
      <c r="AN917">
        <v>6.4000000000000005E-4</v>
      </c>
      <c r="AO917">
        <v>0.5</v>
      </c>
      <c r="AP917">
        <v>99060</v>
      </c>
      <c r="AQ917">
        <v>63</v>
      </c>
      <c r="AR917">
        <v>99028</v>
      </c>
      <c r="AS917">
        <v>5419898</v>
      </c>
      <c r="AT917">
        <v>54.71</v>
      </c>
      <c r="AV917">
        <v>2008</v>
      </c>
      <c r="AW917">
        <v>25</v>
      </c>
      <c r="AX917">
        <v>3.2000000000000003E-4</v>
      </c>
      <c r="AY917">
        <v>3.2000000000000003E-4</v>
      </c>
      <c r="AZ917">
        <v>0.5</v>
      </c>
      <c r="BA917">
        <v>99409</v>
      </c>
      <c r="BB917">
        <v>32</v>
      </c>
      <c r="BC917">
        <v>99393</v>
      </c>
      <c r="BD917">
        <v>5820998</v>
      </c>
      <c r="BE917">
        <v>58.56</v>
      </c>
    </row>
    <row r="918" spans="37:57" x14ac:dyDescent="0.3">
      <c r="AK918">
        <v>2008</v>
      </c>
      <c r="AL918">
        <v>26</v>
      </c>
      <c r="AM918">
        <v>6.7000000000000002E-4</v>
      </c>
      <c r="AN918">
        <v>6.7000000000000002E-4</v>
      </c>
      <c r="AO918">
        <v>0.5</v>
      </c>
      <c r="AP918">
        <v>98997</v>
      </c>
      <c r="AQ918">
        <v>66</v>
      </c>
      <c r="AR918">
        <v>98964</v>
      </c>
      <c r="AS918">
        <v>5320870</v>
      </c>
      <c r="AT918">
        <v>53.75</v>
      </c>
      <c r="AV918">
        <v>2008</v>
      </c>
      <c r="AW918">
        <v>26</v>
      </c>
      <c r="AX918">
        <v>2.4000000000000001E-4</v>
      </c>
      <c r="AY918">
        <v>2.4000000000000001E-4</v>
      </c>
      <c r="AZ918">
        <v>0.5</v>
      </c>
      <c r="BA918">
        <v>99377</v>
      </c>
      <c r="BB918">
        <v>24</v>
      </c>
      <c r="BC918">
        <v>99365</v>
      </c>
      <c r="BD918">
        <v>5721605</v>
      </c>
      <c r="BE918">
        <v>57.57</v>
      </c>
    </row>
    <row r="919" spans="37:57" x14ac:dyDescent="0.3">
      <c r="AK919">
        <v>2008</v>
      </c>
      <c r="AL919">
        <v>27</v>
      </c>
      <c r="AM919">
        <v>8.0999999999999996E-4</v>
      </c>
      <c r="AN919">
        <v>8.0999999999999996E-4</v>
      </c>
      <c r="AO919">
        <v>0.5</v>
      </c>
      <c r="AP919">
        <v>98931</v>
      </c>
      <c r="AQ919">
        <v>81</v>
      </c>
      <c r="AR919">
        <v>98890</v>
      </c>
      <c r="AS919">
        <v>5221906</v>
      </c>
      <c r="AT919">
        <v>52.78</v>
      </c>
      <c r="AV919">
        <v>2008</v>
      </c>
      <c r="AW919">
        <v>27</v>
      </c>
      <c r="AX919">
        <v>3.1E-4</v>
      </c>
      <c r="AY919">
        <v>3.1E-4</v>
      </c>
      <c r="AZ919">
        <v>0.5</v>
      </c>
      <c r="BA919">
        <v>99353</v>
      </c>
      <c r="BB919">
        <v>31</v>
      </c>
      <c r="BC919">
        <v>99338</v>
      </c>
      <c r="BD919">
        <v>5622239</v>
      </c>
      <c r="BE919">
        <v>56.59</v>
      </c>
    </row>
    <row r="920" spans="37:57" x14ac:dyDescent="0.3">
      <c r="AK920">
        <v>2008</v>
      </c>
      <c r="AL920">
        <v>28</v>
      </c>
      <c r="AM920">
        <v>6.9999999999999999E-4</v>
      </c>
      <c r="AN920">
        <v>6.9999999999999999E-4</v>
      </c>
      <c r="AO920">
        <v>0.5</v>
      </c>
      <c r="AP920">
        <v>98850</v>
      </c>
      <c r="AQ920">
        <v>70</v>
      </c>
      <c r="AR920">
        <v>98815</v>
      </c>
      <c r="AS920">
        <v>5123016</v>
      </c>
      <c r="AT920">
        <v>51.83</v>
      </c>
      <c r="AV920">
        <v>2008</v>
      </c>
      <c r="AW920">
        <v>28</v>
      </c>
      <c r="AX920">
        <v>4.0000000000000002E-4</v>
      </c>
      <c r="AY920">
        <v>4.0000000000000002E-4</v>
      </c>
      <c r="AZ920">
        <v>0.5</v>
      </c>
      <c r="BA920">
        <v>99323</v>
      </c>
      <c r="BB920">
        <v>39</v>
      </c>
      <c r="BC920">
        <v>99303</v>
      </c>
      <c r="BD920">
        <v>5522901</v>
      </c>
      <c r="BE920">
        <v>55.61</v>
      </c>
    </row>
    <row r="921" spans="37:57" x14ac:dyDescent="0.3">
      <c r="AK921">
        <v>2008</v>
      </c>
      <c r="AL921">
        <v>29</v>
      </c>
      <c r="AM921">
        <v>7.6000000000000004E-4</v>
      </c>
      <c r="AN921">
        <v>7.5000000000000002E-4</v>
      </c>
      <c r="AO921">
        <v>0.5</v>
      </c>
      <c r="AP921">
        <v>98780</v>
      </c>
      <c r="AQ921">
        <v>75</v>
      </c>
      <c r="AR921">
        <v>98743</v>
      </c>
      <c r="AS921">
        <v>5024201</v>
      </c>
      <c r="AT921">
        <v>50.86</v>
      </c>
      <c r="AV921">
        <v>2008</v>
      </c>
      <c r="AW921">
        <v>29</v>
      </c>
      <c r="AX921">
        <v>4.0000000000000002E-4</v>
      </c>
      <c r="AY921">
        <v>4.0000000000000002E-4</v>
      </c>
      <c r="AZ921">
        <v>0.5</v>
      </c>
      <c r="BA921">
        <v>99283</v>
      </c>
      <c r="BB921">
        <v>40</v>
      </c>
      <c r="BC921">
        <v>99263</v>
      </c>
      <c r="BD921">
        <v>5423598</v>
      </c>
      <c r="BE921">
        <v>54.63</v>
      </c>
    </row>
    <row r="922" spans="37:57" x14ac:dyDescent="0.3">
      <c r="AK922">
        <v>2008</v>
      </c>
      <c r="AL922">
        <v>30</v>
      </c>
      <c r="AM922">
        <v>8.0999999999999996E-4</v>
      </c>
      <c r="AN922">
        <v>8.0999999999999996E-4</v>
      </c>
      <c r="AO922">
        <v>0.5</v>
      </c>
      <c r="AP922">
        <v>98706</v>
      </c>
      <c r="AQ922">
        <v>80</v>
      </c>
      <c r="AR922">
        <v>98666</v>
      </c>
      <c r="AS922">
        <v>4925458</v>
      </c>
      <c r="AT922">
        <v>49.9</v>
      </c>
      <c r="AV922">
        <v>2008</v>
      </c>
      <c r="AW922">
        <v>30</v>
      </c>
      <c r="AX922">
        <v>2.7999999999999998E-4</v>
      </c>
      <c r="AY922">
        <v>2.7999999999999998E-4</v>
      </c>
      <c r="AZ922">
        <v>0.5</v>
      </c>
      <c r="BA922">
        <v>99243</v>
      </c>
      <c r="BB922">
        <v>27</v>
      </c>
      <c r="BC922">
        <v>99230</v>
      </c>
      <c r="BD922">
        <v>5324335</v>
      </c>
      <c r="BE922">
        <v>53.65</v>
      </c>
    </row>
    <row r="923" spans="37:57" x14ac:dyDescent="0.3">
      <c r="AK923">
        <v>2008</v>
      </c>
      <c r="AL923">
        <v>31</v>
      </c>
      <c r="AM923">
        <v>8.3000000000000001E-4</v>
      </c>
      <c r="AN923">
        <v>8.3000000000000001E-4</v>
      </c>
      <c r="AO923">
        <v>0.5</v>
      </c>
      <c r="AP923">
        <v>98626</v>
      </c>
      <c r="AQ923">
        <v>82</v>
      </c>
      <c r="AR923">
        <v>98585</v>
      </c>
      <c r="AS923">
        <v>4826792</v>
      </c>
      <c r="AT923">
        <v>48.94</v>
      </c>
      <c r="AV923">
        <v>2008</v>
      </c>
      <c r="AW923">
        <v>31</v>
      </c>
      <c r="AX923">
        <v>3.1E-4</v>
      </c>
      <c r="AY923">
        <v>3.1E-4</v>
      </c>
      <c r="AZ923">
        <v>0.5</v>
      </c>
      <c r="BA923">
        <v>99216</v>
      </c>
      <c r="BB923">
        <v>30</v>
      </c>
      <c r="BC923">
        <v>99201</v>
      </c>
      <c r="BD923">
        <v>5225105</v>
      </c>
      <c r="BE923">
        <v>52.66</v>
      </c>
    </row>
    <row r="924" spans="37:57" x14ac:dyDescent="0.3">
      <c r="AK924">
        <v>2008</v>
      </c>
      <c r="AL924">
        <v>32</v>
      </c>
      <c r="AM924">
        <v>7.9000000000000001E-4</v>
      </c>
      <c r="AN924">
        <v>7.9000000000000001E-4</v>
      </c>
      <c r="AO924">
        <v>0.5</v>
      </c>
      <c r="AP924">
        <v>98544</v>
      </c>
      <c r="AQ924">
        <v>77</v>
      </c>
      <c r="AR924">
        <v>98506</v>
      </c>
      <c r="AS924">
        <v>4728207</v>
      </c>
      <c r="AT924">
        <v>47.98</v>
      </c>
      <c r="AV924">
        <v>2008</v>
      </c>
      <c r="AW924">
        <v>32</v>
      </c>
      <c r="AX924">
        <v>3.3E-4</v>
      </c>
      <c r="AY924">
        <v>3.3E-4</v>
      </c>
      <c r="AZ924">
        <v>0.5</v>
      </c>
      <c r="BA924">
        <v>99186</v>
      </c>
      <c r="BB924">
        <v>33</v>
      </c>
      <c r="BC924">
        <v>99169</v>
      </c>
      <c r="BD924">
        <v>5125905</v>
      </c>
      <c r="BE924">
        <v>51.68</v>
      </c>
    </row>
    <row r="925" spans="37:57" x14ac:dyDescent="0.3">
      <c r="AK925">
        <v>2008</v>
      </c>
      <c r="AL925">
        <v>33</v>
      </c>
      <c r="AM925">
        <v>6.8999999999999997E-4</v>
      </c>
      <c r="AN925">
        <v>6.8999999999999997E-4</v>
      </c>
      <c r="AO925">
        <v>0.5</v>
      </c>
      <c r="AP925">
        <v>98467</v>
      </c>
      <c r="AQ925">
        <v>68</v>
      </c>
      <c r="AR925">
        <v>98433</v>
      </c>
      <c r="AS925">
        <v>4629701</v>
      </c>
      <c r="AT925">
        <v>47.02</v>
      </c>
      <c r="AV925">
        <v>2008</v>
      </c>
      <c r="AW925">
        <v>33</v>
      </c>
      <c r="AX925">
        <v>2.7999999999999998E-4</v>
      </c>
      <c r="AY925">
        <v>2.7999999999999998E-4</v>
      </c>
      <c r="AZ925">
        <v>0.5</v>
      </c>
      <c r="BA925">
        <v>99153</v>
      </c>
      <c r="BB925">
        <v>28</v>
      </c>
      <c r="BC925">
        <v>99139</v>
      </c>
      <c r="BD925">
        <v>5026735</v>
      </c>
      <c r="BE925">
        <v>50.7</v>
      </c>
    </row>
    <row r="926" spans="37:57" x14ac:dyDescent="0.3">
      <c r="AK926">
        <v>2008</v>
      </c>
      <c r="AL926">
        <v>34</v>
      </c>
      <c r="AM926">
        <v>7.1000000000000002E-4</v>
      </c>
      <c r="AN926">
        <v>7.1000000000000002E-4</v>
      </c>
      <c r="AO926">
        <v>0.5</v>
      </c>
      <c r="AP926">
        <v>98399</v>
      </c>
      <c r="AQ926">
        <v>70</v>
      </c>
      <c r="AR926">
        <v>98364</v>
      </c>
      <c r="AS926">
        <v>4531268</v>
      </c>
      <c r="AT926">
        <v>46.05</v>
      </c>
      <c r="AV926">
        <v>2008</v>
      </c>
      <c r="AW926">
        <v>34</v>
      </c>
      <c r="AX926">
        <v>3.6000000000000002E-4</v>
      </c>
      <c r="AY926">
        <v>3.6000000000000002E-4</v>
      </c>
      <c r="AZ926">
        <v>0.5</v>
      </c>
      <c r="BA926">
        <v>99125</v>
      </c>
      <c r="BB926">
        <v>36</v>
      </c>
      <c r="BC926">
        <v>99107</v>
      </c>
      <c r="BD926">
        <v>4927597</v>
      </c>
      <c r="BE926">
        <v>49.71</v>
      </c>
    </row>
    <row r="927" spans="37:57" x14ac:dyDescent="0.3">
      <c r="AK927">
        <v>2008</v>
      </c>
      <c r="AL927">
        <v>35</v>
      </c>
      <c r="AM927">
        <v>7.7999999999999999E-4</v>
      </c>
      <c r="AN927">
        <v>7.7999999999999999E-4</v>
      </c>
      <c r="AO927">
        <v>0.5</v>
      </c>
      <c r="AP927">
        <v>98329</v>
      </c>
      <c r="AQ927">
        <v>77</v>
      </c>
      <c r="AR927">
        <v>98291</v>
      </c>
      <c r="AS927">
        <v>4432904</v>
      </c>
      <c r="AT927">
        <v>45.08</v>
      </c>
      <c r="AV927">
        <v>2008</v>
      </c>
      <c r="AW927">
        <v>35</v>
      </c>
      <c r="AX927">
        <v>3.6999999999999999E-4</v>
      </c>
      <c r="AY927">
        <v>3.6999999999999999E-4</v>
      </c>
      <c r="AZ927">
        <v>0.5</v>
      </c>
      <c r="BA927">
        <v>99089</v>
      </c>
      <c r="BB927">
        <v>37</v>
      </c>
      <c r="BC927">
        <v>99071</v>
      </c>
      <c r="BD927">
        <v>4828490</v>
      </c>
      <c r="BE927">
        <v>48.73</v>
      </c>
    </row>
    <row r="928" spans="37:57" x14ac:dyDescent="0.3">
      <c r="AK928">
        <v>2008</v>
      </c>
      <c r="AL928">
        <v>36</v>
      </c>
      <c r="AM928">
        <v>8.4000000000000003E-4</v>
      </c>
      <c r="AN928">
        <v>8.4000000000000003E-4</v>
      </c>
      <c r="AO928">
        <v>0.5</v>
      </c>
      <c r="AP928">
        <v>98252</v>
      </c>
      <c r="AQ928">
        <v>82</v>
      </c>
      <c r="AR928">
        <v>98211</v>
      </c>
      <c r="AS928">
        <v>4334613</v>
      </c>
      <c r="AT928">
        <v>44.12</v>
      </c>
      <c r="AV928">
        <v>2008</v>
      </c>
      <c r="AW928">
        <v>36</v>
      </c>
      <c r="AX928">
        <v>3.4000000000000002E-4</v>
      </c>
      <c r="AY928">
        <v>3.4000000000000002E-4</v>
      </c>
      <c r="AZ928">
        <v>0.5</v>
      </c>
      <c r="BA928">
        <v>99052</v>
      </c>
      <c r="BB928">
        <v>33</v>
      </c>
      <c r="BC928">
        <v>99036</v>
      </c>
      <c r="BD928">
        <v>4729419</v>
      </c>
      <c r="BE928">
        <v>47.75</v>
      </c>
    </row>
    <row r="929" spans="37:57" x14ac:dyDescent="0.3">
      <c r="AK929">
        <v>2008</v>
      </c>
      <c r="AL929">
        <v>37</v>
      </c>
      <c r="AM929">
        <v>8.0000000000000004E-4</v>
      </c>
      <c r="AN929">
        <v>8.0000000000000004E-4</v>
      </c>
      <c r="AO929">
        <v>0.5</v>
      </c>
      <c r="AP929">
        <v>98170</v>
      </c>
      <c r="AQ929">
        <v>79</v>
      </c>
      <c r="AR929">
        <v>98131</v>
      </c>
      <c r="AS929">
        <v>4236401</v>
      </c>
      <c r="AT929">
        <v>43.15</v>
      </c>
      <c r="AV929">
        <v>2008</v>
      </c>
      <c r="AW929">
        <v>37</v>
      </c>
      <c r="AX929">
        <v>3.6000000000000002E-4</v>
      </c>
      <c r="AY929">
        <v>3.6000000000000002E-4</v>
      </c>
      <c r="AZ929">
        <v>0.5</v>
      </c>
      <c r="BA929">
        <v>99019</v>
      </c>
      <c r="BB929">
        <v>35</v>
      </c>
      <c r="BC929">
        <v>99001</v>
      </c>
      <c r="BD929">
        <v>4630384</v>
      </c>
      <c r="BE929">
        <v>46.76</v>
      </c>
    </row>
    <row r="930" spans="37:57" x14ac:dyDescent="0.3">
      <c r="AK930">
        <v>2008</v>
      </c>
      <c r="AL930">
        <v>38</v>
      </c>
      <c r="AM930">
        <v>7.2000000000000005E-4</v>
      </c>
      <c r="AN930">
        <v>7.2000000000000005E-4</v>
      </c>
      <c r="AO930">
        <v>0.5</v>
      </c>
      <c r="AP930">
        <v>98092</v>
      </c>
      <c r="AQ930">
        <v>71</v>
      </c>
      <c r="AR930">
        <v>98057</v>
      </c>
      <c r="AS930">
        <v>4138270</v>
      </c>
      <c r="AT930">
        <v>42.19</v>
      </c>
      <c r="AV930">
        <v>2008</v>
      </c>
      <c r="AW930">
        <v>38</v>
      </c>
      <c r="AX930">
        <v>6.6E-4</v>
      </c>
      <c r="AY930">
        <v>6.6E-4</v>
      </c>
      <c r="AZ930">
        <v>0.5</v>
      </c>
      <c r="BA930">
        <v>98984</v>
      </c>
      <c r="BB930">
        <v>65</v>
      </c>
      <c r="BC930">
        <v>98951</v>
      </c>
      <c r="BD930">
        <v>4531382</v>
      </c>
      <c r="BE930">
        <v>45.78</v>
      </c>
    </row>
    <row r="931" spans="37:57" x14ac:dyDescent="0.3">
      <c r="AK931">
        <v>2008</v>
      </c>
      <c r="AL931">
        <v>39</v>
      </c>
      <c r="AM931">
        <v>8.4999999999999995E-4</v>
      </c>
      <c r="AN931">
        <v>8.4999999999999995E-4</v>
      </c>
      <c r="AO931">
        <v>0.5</v>
      </c>
      <c r="AP931">
        <v>98021</v>
      </c>
      <c r="AQ931">
        <v>83</v>
      </c>
      <c r="AR931">
        <v>97980</v>
      </c>
      <c r="AS931">
        <v>4040213</v>
      </c>
      <c r="AT931">
        <v>41.22</v>
      </c>
      <c r="AV931">
        <v>2008</v>
      </c>
      <c r="AW931">
        <v>39</v>
      </c>
      <c r="AX931">
        <v>5.5000000000000003E-4</v>
      </c>
      <c r="AY931">
        <v>5.5000000000000003E-4</v>
      </c>
      <c r="AZ931">
        <v>0.5</v>
      </c>
      <c r="BA931">
        <v>98918</v>
      </c>
      <c r="BB931">
        <v>55</v>
      </c>
      <c r="BC931">
        <v>98891</v>
      </c>
      <c r="BD931">
        <v>4432431</v>
      </c>
      <c r="BE931">
        <v>44.81</v>
      </c>
    </row>
    <row r="932" spans="37:57" x14ac:dyDescent="0.3">
      <c r="AK932">
        <v>2008</v>
      </c>
      <c r="AL932">
        <v>40</v>
      </c>
      <c r="AM932">
        <v>9.5E-4</v>
      </c>
      <c r="AN932">
        <v>9.5E-4</v>
      </c>
      <c r="AO932">
        <v>0.5</v>
      </c>
      <c r="AP932">
        <v>97938</v>
      </c>
      <c r="AQ932">
        <v>93</v>
      </c>
      <c r="AR932">
        <v>97892</v>
      </c>
      <c r="AS932">
        <v>3942234</v>
      </c>
      <c r="AT932">
        <v>40.25</v>
      </c>
      <c r="AV932">
        <v>2008</v>
      </c>
      <c r="AW932">
        <v>40</v>
      </c>
      <c r="AX932">
        <v>6.8000000000000005E-4</v>
      </c>
      <c r="AY932">
        <v>6.8000000000000005E-4</v>
      </c>
      <c r="AZ932">
        <v>0.5</v>
      </c>
      <c r="BA932">
        <v>98864</v>
      </c>
      <c r="BB932">
        <v>67</v>
      </c>
      <c r="BC932">
        <v>98830</v>
      </c>
      <c r="BD932">
        <v>4333540</v>
      </c>
      <c r="BE932">
        <v>43.83</v>
      </c>
    </row>
    <row r="933" spans="37:57" x14ac:dyDescent="0.3">
      <c r="AK933">
        <v>2008</v>
      </c>
      <c r="AL933">
        <v>41</v>
      </c>
      <c r="AM933">
        <v>1.09E-3</v>
      </c>
      <c r="AN933">
        <v>1.09E-3</v>
      </c>
      <c r="AO933">
        <v>0.5</v>
      </c>
      <c r="AP933">
        <v>97845</v>
      </c>
      <c r="AQ933">
        <v>107</v>
      </c>
      <c r="AR933">
        <v>97791</v>
      </c>
      <c r="AS933">
        <v>3844342</v>
      </c>
      <c r="AT933">
        <v>39.29</v>
      </c>
      <c r="AV933">
        <v>2008</v>
      </c>
      <c r="AW933">
        <v>41</v>
      </c>
      <c r="AX933">
        <v>7.2000000000000005E-4</v>
      </c>
      <c r="AY933">
        <v>7.2000000000000005E-4</v>
      </c>
      <c r="AZ933">
        <v>0.5</v>
      </c>
      <c r="BA933">
        <v>98796</v>
      </c>
      <c r="BB933">
        <v>71</v>
      </c>
      <c r="BC933">
        <v>98761</v>
      </c>
      <c r="BD933">
        <v>4234710</v>
      </c>
      <c r="BE933">
        <v>42.86</v>
      </c>
    </row>
    <row r="934" spans="37:57" x14ac:dyDescent="0.3">
      <c r="AK934">
        <v>2008</v>
      </c>
      <c r="AL934">
        <v>42</v>
      </c>
      <c r="AM934">
        <v>1.23E-3</v>
      </c>
      <c r="AN934">
        <v>1.23E-3</v>
      </c>
      <c r="AO934">
        <v>0.5</v>
      </c>
      <c r="AP934">
        <v>97738</v>
      </c>
      <c r="AQ934">
        <v>120</v>
      </c>
      <c r="AR934">
        <v>97678</v>
      </c>
      <c r="AS934">
        <v>3746551</v>
      </c>
      <c r="AT934">
        <v>38.33</v>
      </c>
      <c r="AV934">
        <v>2008</v>
      </c>
      <c r="AW934">
        <v>42</v>
      </c>
      <c r="AX934">
        <v>8.0999999999999996E-4</v>
      </c>
      <c r="AY934">
        <v>8.0999999999999996E-4</v>
      </c>
      <c r="AZ934">
        <v>0.5</v>
      </c>
      <c r="BA934">
        <v>98725</v>
      </c>
      <c r="BB934">
        <v>80</v>
      </c>
      <c r="BC934">
        <v>98685</v>
      </c>
      <c r="BD934">
        <v>4135950</v>
      </c>
      <c r="BE934">
        <v>41.89</v>
      </c>
    </row>
    <row r="935" spans="37:57" x14ac:dyDescent="0.3">
      <c r="AK935">
        <v>2008</v>
      </c>
      <c r="AL935">
        <v>43</v>
      </c>
      <c r="AM935">
        <v>1.5499999999999999E-3</v>
      </c>
      <c r="AN935">
        <v>1.5499999999999999E-3</v>
      </c>
      <c r="AO935">
        <v>0.5</v>
      </c>
      <c r="AP935">
        <v>97618</v>
      </c>
      <c r="AQ935">
        <v>151</v>
      </c>
      <c r="AR935">
        <v>97542</v>
      </c>
      <c r="AS935">
        <v>3648873</v>
      </c>
      <c r="AT935">
        <v>37.380000000000003</v>
      </c>
      <c r="AV935">
        <v>2008</v>
      </c>
      <c r="AW935">
        <v>43</v>
      </c>
      <c r="AX935">
        <v>9.6000000000000002E-4</v>
      </c>
      <c r="AY935">
        <v>9.5E-4</v>
      </c>
      <c r="AZ935">
        <v>0.5</v>
      </c>
      <c r="BA935">
        <v>98645</v>
      </c>
      <c r="BB935">
        <v>94</v>
      </c>
      <c r="BC935">
        <v>98598</v>
      </c>
      <c r="BD935">
        <v>4037265</v>
      </c>
      <c r="BE935">
        <v>40.93</v>
      </c>
    </row>
    <row r="936" spans="37:57" x14ac:dyDescent="0.3">
      <c r="AK936">
        <v>2008</v>
      </c>
      <c r="AL936">
        <v>44</v>
      </c>
      <c r="AM936">
        <v>1.5299999999999999E-3</v>
      </c>
      <c r="AN936">
        <v>1.5299999999999999E-3</v>
      </c>
      <c r="AO936">
        <v>0.5</v>
      </c>
      <c r="AP936">
        <v>97467</v>
      </c>
      <c r="AQ936">
        <v>149</v>
      </c>
      <c r="AR936">
        <v>97393</v>
      </c>
      <c r="AS936">
        <v>3551330</v>
      </c>
      <c r="AT936">
        <v>36.44</v>
      </c>
      <c r="AV936">
        <v>2008</v>
      </c>
      <c r="AW936">
        <v>44</v>
      </c>
      <c r="AX936">
        <v>1.1100000000000001E-3</v>
      </c>
      <c r="AY936">
        <v>1.1100000000000001E-3</v>
      </c>
      <c r="AZ936">
        <v>0.5</v>
      </c>
      <c r="BA936">
        <v>98551</v>
      </c>
      <c r="BB936">
        <v>110</v>
      </c>
      <c r="BC936">
        <v>98496</v>
      </c>
      <c r="BD936">
        <v>3938667</v>
      </c>
      <c r="BE936">
        <v>39.97</v>
      </c>
    </row>
    <row r="937" spans="37:57" x14ac:dyDescent="0.3">
      <c r="AK937">
        <v>2008</v>
      </c>
      <c r="AL937">
        <v>45</v>
      </c>
      <c r="AM937">
        <v>1.6000000000000001E-3</v>
      </c>
      <c r="AN937">
        <v>1.6000000000000001E-3</v>
      </c>
      <c r="AO937">
        <v>0.5</v>
      </c>
      <c r="AP937">
        <v>97318</v>
      </c>
      <c r="AQ937">
        <v>156</v>
      </c>
      <c r="AR937">
        <v>97240</v>
      </c>
      <c r="AS937">
        <v>3453937</v>
      </c>
      <c r="AT937">
        <v>35.49</v>
      </c>
      <c r="AV937">
        <v>2008</v>
      </c>
      <c r="AW937">
        <v>45</v>
      </c>
      <c r="AX937">
        <v>1.1999999999999999E-3</v>
      </c>
      <c r="AY937">
        <v>1.1999999999999999E-3</v>
      </c>
      <c r="AZ937">
        <v>0.5</v>
      </c>
      <c r="BA937">
        <v>98441</v>
      </c>
      <c r="BB937">
        <v>118</v>
      </c>
      <c r="BC937">
        <v>98382</v>
      </c>
      <c r="BD937">
        <v>3840171</v>
      </c>
      <c r="BE937">
        <v>39.01</v>
      </c>
    </row>
    <row r="938" spans="37:57" x14ac:dyDescent="0.3">
      <c r="AK938">
        <v>2008</v>
      </c>
      <c r="AL938">
        <v>46</v>
      </c>
      <c r="AM938">
        <v>2E-3</v>
      </c>
      <c r="AN938">
        <v>2E-3</v>
      </c>
      <c r="AO938">
        <v>0.5</v>
      </c>
      <c r="AP938">
        <v>97162</v>
      </c>
      <c r="AQ938">
        <v>195</v>
      </c>
      <c r="AR938">
        <v>97065</v>
      </c>
      <c r="AS938">
        <v>3356697</v>
      </c>
      <c r="AT938">
        <v>34.549999999999997</v>
      </c>
      <c r="AV938">
        <v>2008</v>
      </c>
      <c r="AW938">
        <v>46</v>
      </c>
      <c r="AX938">
        <v>8.8000000000000003E-4</v>
      </c>
      <c r="AY938">
        <v>8.8000000000000003E-4</v>
      </c>
      <c r="AZ938">
        <v>0.5</v>
      </c>
      <c r="BA938">
        <v>98323</v>
      </c>
      <c r="BB938">
        <v>87</v>
      </c>
      <c r="BC938">
        <v>98280</v>
      </c>
      <c r="BD938">
        <v>3741789</v>
      </c>
      <c r="BE938">
        <v>38.06</v>
      </c>
    </row>
    <row r="939" spans="37:57" x14ac:dyDescent="0.3">
      <c r="AK939">
        <v>2008</v>
      </c>
      <c r="AL939">
        <v>47</v>
      </c>
      <c r="AM939">
        <v>1.6999999999999999E-3</v>
      </c>
      <c r="AN939">
        <v>1.6999999999999999E-3</v>
      </c>
      <c r="AO939">
        <v>0.5</v>
      </c>
      <c r="AP939">
        <v>96968</v>
      </c>
      <c r="AQ939">
        <v>165</v>
      </c>
      <c r="AR939">
        <v>96885</v>
      </c>
      <c r="AS939">
        <v>3259632</v>
      </c>
      <c r="AT939">
        <v>33.619999999999997</v>
      </c>
      <c r="AV939">
        <v>2008</v>
      </c>
      <c r="AW939">
        <v>47</v>
      </c>
      <c r="AX939">
        <v>1.2800000000000001E-3</v>
      </c>
      <c r="AY939">
        <v>1.2800000000000001E-3</v>
      </c>
      <c r="AZ939">
        <v>0.5</v>
      </c>
      <c r="BA939">
        <v>98236</v>
      </c>
      <c r="BB939">
        <v>126</v>
      </c>
      <c r="BC939">
        <v>98173</v>
      </c>
      <c r="BD939">
        <v>3643509</v>
      </c>
      <c r="BE939">
        <v>37.090000000000003</v>
      </c>
    </row>
    <row r="940" spans="37:57" x14ac:dyDescent="0.3">
      <c r="AK940">
        <v>2008</v>
      </c>
      <c r="AL940">
        <v>48</v>
      </c>
      <c r="AM940">
        <v>2.0999999999999999E-3</v>
      </c>
      <c r="AN940">
        <v>2.0899999999999998E-3</v>
      </c>
      <c r="AO940">
        <v>0.5</v>
      </c>
      <c r="AP940">
        <v>96803</v>
      </c>
      <c r="AQ940">
        <v>203</v>
      </c>
      <c r="AR940">
        <v>96701</v>
      </c>
      <c r="AS940">
        <v>3162747</v>
      </c>
      <c r="AT940">
        <v>32.67</v>
      </c>
      <c r="AV940">
        <v>2008</v>
      </c>
      <c r="AW940">
        <v>48</v>
      </c>
      <c r="AX940">
        <v>1.41E-3</v>
      </c>
      <c r="AY940">
        <v>1.41E-3</v>
      </c>
      <c r="AZ940">
        <v>0.5</v>
      </c>
      <c r="BA940">
        <v>98110</v>
      </c>
      <c r="BB940">
        <v>138</v>
      </c>
      <c r="BC940">
        <v>98041</v>
      </c>
      <c r="BD940">
        <v>3545336</v>
      </c>
      <c r="BE940">
        <v>36.14</v>
      </c>
    </row>
    <row r="941" spans="37:57" x14ac:dyDescent="0.3">
      <c r="AK941">
        <v>2008</v>
      </c>
      <c r="AL941">
        <v>49</v>
      </c>
      <c r="AM941">
        <v>2.5500000000000002E-3</v>
      </c>
      <c r="AN941">
        <v>2.5400000000000002E-3</v>
      </c>
      <c r="AO941">
        <v>0.5</v>
      </c>
      <c r="AP941">
        <v>96600</v>
      </c>
      <c r="AQ941">
        <v>246</v>
      </c>
      <c r="AR941">
        <v>96477</v>
      </c>
      <c r="AS941">
        <v>3066046</v>
      </c>
      <c r="AT941">
        <v>31.74</v>
      </c>
      <c r="AV941">
        <v>2008</v>
      </c>
      <c r="AW941">
        <v>49</v>
      </c>
      <c r="AX941">
        <v>1.8600000000000001E-3</v>
      </c>
      <c r="AY941">
        <v>1.8600000000000001E-3</v>
      </c>
      <c r="AZ941">
        <v>0.5</v>
      </c>
      <c r="BA941">
        <v>97972</v>
      </c>
      <c r="BB941">
        <v>182</v>
      </c>
      <c r="BC941">
        <v>97881</v>
      </c>
      <c r="BD941">
        <v>3447295</v>
      </c>
      <c r="BE941">
        <v>35.19</v>
      </c>
    </row>
    <row r="942" spans="37:57" x14ac:dyDescent="0.3">
      <c r="AK942">
        <v>2008</v>
      </c>
      <c r="AL942">
        <v>50</v>
      </c>
      <c r="AM942">
        <v>2.9199999999999999E-3</v>
      </c>
      <c r="AN942">
        <v>2.9199999999999999E-3</v>
      </c>
      <c r="AO942">
        <v>0.5</v>
      </c>
      <c r="AP942">
        <v>96354</v>
      </c>
      <c r="AQ942">
        <v>281</v>
      </c>
      <c r="AR942">
        <v>96214</v>
      </c>
      <c r="AS942">
        <v>2969569</v>
      </c>
      <c r="AT942">
        <v>30.82</v>
      </c>
      <c r="AV942">
        <v>2008</v>
      </c>
      <c r="AW942">
        <v>50</v>
      </c>
      <c r="AX942">
        <v>1.9E-3</v>
      </c>
      <c r="AY942">
        <v>1.9E-3</v>
      </c>
      <c r="AZ942">
        <v>0.5</v>
      </c>
      <c r="BA942">
        <v>97790</v>
      </c>
      <c r="BB942">
        <v>185</v>
      </c>
      <c r="BC942">
        <v>97697</v>
      </c>
      <c r="BD942">
        <v>3349414</v>
      </c>
      <c r="BE942">
        <v>34.25</v>
      </c>
    </row>
    <row r="943" spans="37:57" x14ac:dyDescent="0.3">
      <c r="AK943">
        <v>2008</v>
      </c>
      <c r="AL943">
        <v>51</v>
      </c>
      <c r="AM943">
        <v>3.48E-3</v>
      </c>
      <c r="AN943">
        <v>3.48E-3</v>
      </c>
      <c r="AO943">
        <v>0.5</v>
      </c>
      <c r="AP943">
        <v>96073</v>
      </c>
      <c r="AQ943">
        <v>334</v>
      </c>
      <c r="AR943">
        <v>95906</v>
      </c>
      <c r="AS943">
        <v>2873355</v>
      </c>
      <c r="AT943">
        <v>29.91</v>
      </c>
      <c r="AV943">
        <v>2008</v>
      </c>
      <c r="AW943">
        <v>51</v>
      </c>
      <c r="AX943">
        <v>2.1800000000000001E-3</v>
      </c>
      <c r="AY943">
        <v>2.1800000000000001E-3</v>
      </c>
      <c r="AZ943">
        <v>0.5</v>
      </c>
      <c r="BA943">
        <v>97604</v>
      </c>
      <c r="BB943">
        <v>212</v>
      </c>
      <c r="BC943">
        <v>97498</v>
      </c>
      <c r="BD943">
        <v>3251717</v>
      </c>
      <c r="BE943">
        <v>33.32</v>
      </c>
    </row>
    <row r="944" spans="37:57" x14ac:dyDescent="0.3">
      <c r="AK944">
        <v>2008</v>
      </c>
      <c r="AL944">
        <v>52</v>
      </c>
      <c r="AM944">
        <v>3.0400000000000002E-3</v>
      </c>
      <c r="AN944">
        <v>3.0300000000000001E-3</v>
      </c>
      <c r="AO944">
        <v>0.5</v>
      </c>
      <c r="AP944">
        <v>95739</v>
      </c>
      <c r="AQ944">
        <v>290</v>
      </c>
      <c r="AR944">
        <v>95594</v>
      </c>
      <c r="AS944">
        <v>2777449</v>
      </c>
      <c r="AT944">
        <v>29.01</v>
      </c>
      <c r="AV944">
        <v>2008</v>
      </c>
      <c r="AW944">
        <v>52</v>
      </c>
      <c r="AX944">
        <v>2.4499999999999999E-3</v>
      </c>
      <c r="AY944">
        <v>2.4499999999999999E-3</v>
      </c>
      <c r="AZ944">
        <v>0.5</v>
      </c>
      <c r="BA944">
        <v>97392</v>
      </c>
      <c r="BB944">
        <v>238</v>
      </c>
      <c r="BC944">
        <v>97273</v>
      </c>
      <c r="BD944">
        <v>3154219</v>
      </c>
      <c r="BE944">
        <v>32.39</v>
      </c>
    </row>
    <row r="945" spans="37:57" x14ac:dyDescent="0.3">
      <c r="AK945">
        <v>2008</v>
      </c>
      <c r="AL945">
        <v>53</v>
      </c>
      <c r="AM945">
        <v>4.2700000000000004E-3</v>
      </c>
      <c r="AN945">
        <v>4.2599999999999999E-3</v>
      </c>
      <c r="AO945">
        <v>0.5</v>
      </c>
      <c r="AP945">
        <v>95449</v>
      </c>
      <c r="AQ945">
        <v>406</v>
      </c>
      <c r="AR945">
        <v>95245</v>
      </c>
      <c r="AS945">
        <v>2681856</v>
      </c>
      <c r="AT945">
        <v>28.1</v>
      </c>
      <c r="AV945">
        <v>2008</v>
      </c>
      <c r="AW945">
        <v>53</v>
      </c>
      <c r="AX945">
        <v>2.5699999999999998E-3</v>
      </c>
      <c r="AY945">
        <v>2.5699999999999998E-3</v>
      </c>
      <c r="AZ945">
        <v>0.5</v>
      </c>
      <c r="BA945">
        <v>97154</v>
      </c>
      <c r="BB945">
        <v>250</v>
      </c>
      <c r="BC945">
        <v>97029</v>
      </c>
      <c r="BD945">
        <v>3056946</v>
      </c>
      <c r="BE945">
        <v>31.47</v>
      </c>
    </row>
    <row r="946" spans="37:57" x14ac:dyDescent="0.3">
      <c r="AK946">
        <v>2008</v>
      </c>
      <c r="AL946">
        <v>54</v>
      </c>
      <c r="AM946">
        <v>4.2900000000000004E-3</v>
      </c>
      <c r="AN946">
        <v>4.28E-3</v>
      </c>
      <c r="AO946">
        <v>0.5</v>
      </c>
      <c r="AP946">
        <v>95042</v>
      </c>
      <c r="AQ946">
        <v>407</v>
      </c>
      <c r="AR946">
        <v>94839</v>
      </c>
      <c r="AS946">
        <v>2586610</v>
      </c>
      <c r="AT946">
        <v>27.22</v>
      </c>
      <c r="AV946">
        <v>2008</v>
      </c>
      <c r="AW946">
        <v>54</v>
      </c>
      <c r="AX946">
        <v>2.47E-3</v>
      </c>
      <c r="AY946">
        <v>2.47E-3</v>
      </c>
      <c r="AZ946">
        <v>0.5</v>
      </c>
      <c r="BA946">
        <v>96904</v>
      </c>
      <c r="BB946">
        <v>239</v>
      </c>
      <c r="BC946">
        <v>96784</v>
      </c>
      <c r="BD946">
        <v>2959918</v>
      </c>
      <c r="BE946">
        <v>30.54</v>
      </c>
    </row>
    <row r="947" spans="37:57" x14ac:dyDescent="0.3">
      <c r="AK947">
        <v>2008</v>
      </c>
      <c r="AL947">
        <v>55</v>
      </c>
      <c r="AM947">
        <v>4.1799999999999997E-3</v>
      </c>
      <c r="AN947">
        <v>4.1700000000000001E-3</v>
      </c>
      <c r="AO947">
        <v>0.5</v>
      </c>
      <c r="AP947">
        <v>94635</v>
      </c>
      <c r="AQ947">
        <v>395</v>
      </c>
      <c r="AR947">
        <v>94438</v>
      </c>
      <c r="AS947">
        <v>2491772</v>
      </c>
      <c r="AT947">
        <v>26.33</v>
      </c>
      <c r="AV947">
        <v>2008</v>
      </c>
      <c r="AW947">
        <v>55</v>
      </c>
      <c r="AX947">
        <v>3.4299999999999999E-3</v>
      </c>
      <c r="AY947">
        <v>3.4199999999999999E-3</v>
      </c>
      <c r="AZ947">
        <v>0.5</v>
      </c>
      <c r="BA947">
        <v>96664</v>
      </c>
      <c r="BB947">
        <v>331</v>
      </c>
      <c r="BC947">
        <v>96499</v>
      </c>
      <c r="BD947">
        <v>2863133</v>
      </c>
      <c r="BE947">
        <v>29.62</v>
      </c>
    </row>
    <row r="948" spans="37:57" x14ac:dyDescent="0.3">
      <c r="AK948">
        <v>2008</v>
      </c>
      <c r="AL948">
        <v>56</v>
      </c>
      <c r="AM948">
        <v>4.8500000000000001E-3</v>
      </c>
      <c r="AN948">
        <v>4.8300000000000001E-3</v>
      </c>
      <c r="AO948">
        <v>0.5</v>
      </c>
      <c r="AP948">
        <v>94240</v>
      </c>
      <c r="AQ948">
        <v>456</v>
      </c>
      <c r="AR948">
        <v>94012</v>
      </c>
      <c r="AS948">
        <v>2397334</v>
      </c>
      <c r="AT948">
        <v>25.44</v>
      </c>
      <c r="AV948">
        <v>2008</v>
      </c>
      <c r="AW948">
        <v>56</v>
      </c>
      <c r="AX948">
        <v>3.2200000000000002E-3</v>
      </c>
      <c r="AY948">
        <v>3.2200000000000002E-3</v>
      </c>
      <c r="AZ948">
        <v>0.5</v>
      </c>
      <c r="BA948">
        <v>96334</v>
      </c>
      <c r="BB948">
        <v>310</v>
      </c>
      <c r="BC948">
        <v>96179</v>
      </c>
      <c r="BD948">
        <v>2766634</v>
      </c>
      <c r="BE948">
        <v>28.72</v>
      </c>
    </row>
    <row r="949" spans="37:57" x14ac:dyDescent="0.3">
      <c r="AK949">
        <v>2008</v>
      </c>
      <c r="AL949">
        <v>57</v>
      </c>
      <c r="AM949">
        <v>5.7499999999999999E-3</v>
      </c>
      <c r="AN949">
        <v>5.7299999999999999E-3</v>
      </c>
      <c r="AO949">
        <v>0.5</v>
      </c>
      <c r="AP949">
        <v>93785</v>
      </c>
      <c r="AQ949">
        <v>538</v>
      </c>
      <c r="AR949">
        <v>93516</v>
      </c>
      <c r="AS949">
        <v>2303321</v>
      </c>
      <c r="AT949">
        <v>24.56</v>
      </c>
      <c r="AV949">
        <v>2008</v>
      </c>
      <c r="AW949">
        <v>57</v>
      </c>
      <c r="AX949">
        <v>3.8999999999999998E-3</v>
      </c>
      <c r="AY949">
        <v>3.8899999999999998E-3</v>
      </c>
      <c r="AZ949">
        <v>0.5</v>
      </c>
      <c r="BA949">
        <v>96024</v>
      </c>
      <c r="BB949">
        <v>374</v>
      </c>
      <c r="BC949">
        <v>95837</v>
      </c>
      <c r="BD949">
        <v>2670455</v>
      </c>
      <c r="BE949">
        <v>27.81</v>
      </c>
    </row>
    <row r="950" spans="37:57" x14ac:dyDescent="0.3">
      <c r="AK950">
        <v>2008</v>
      </c>
      <c r="AL950">
        <v>58</v>
      </c>
      <c r="AM950">
        <v>6.5300000000000002E-3</v>
      </c>
      <c r="AN950">
        <v>6.5100000000000002E-3</v>
      </c>
      <c r="AO950">
        <v>0.5</v>
      </c>
      <c r="AP950">
        <v>93247</v>
      </c>
      <c r="AQ950">
        <v>607</v>
      </c>
      <c r="AR950">
        <v>92943</v>
      </c>
      <c r="AS950">
        <v>2209806</v>
      </c>
      <c r="AT950">
        <v>23.7</v>
      </c>
      <c r="AV950">
        <v>2008</v>
      </c>
      <c r="AW950">
        <v>58</v>
      </c>
      <c r="AX950">
        <v>3.79E-3</v>
      </c>
      <c r="AY950">
        <v>3.7799999999999999E-3</v>
      </c>
      <c r="AZ950">
        <v>0.5</v>
      </c>
      <c r="BA950">
        <v>95650</v>
      </c>
      <c r="BB950">
        <v>362</v>
      </c>
      <c r="BC950">
        <v>95469</v>
      </c>
      <c r="BD950">
        <v>2574618</v>
      </c>
      <c r="BE950">
        <v>26.92</v>
      </c>
    </row>
    <row r="951" spans="37:57" x14ac:dyDescent="0.3">
      <c r="AK951">
        <v>2008</v>
      </c>
      <c r="AL951">
        <v>59</v>
      </c>
      <c r="AM951">
        <v>6.4700000000000001E-3</v>
      </c>
      <c r="AN951">
        <v>6.45E-3</v>
      </c>
      <c r="AO951">
        <v>0.5</v>
      </c>
      <c r="AP951">
        <v>92640</v>
      </c>
      <c r="AQ951">
        <v>597</v>
      </c>
      <c r="AR951">
        <v>92341</v>
      </c>
      <c r="AS951">
        <v>2116862</v>
      </c>
      <c r="AT951">
        <v>22.85</v>
      </c>
      <c r="AV951">
        <v>2008</v>
      </c>
      <c r="AW951">
        <v>59</v>
      </c>
      <c r="AX951">
        <v>4.0600000000000002E-3</v>
      </c>
      <c r="AY951">
        <v>4.0499999999999998E-3</v>
      </c>
      <c r="AZ951">
        <v>0.5</v>
      </c>
      <c r="BA951">
        <v>95288</v>
      </c>
      <c r="BB951">
        <v>386</v>
      </c>
      <c r="BC951">
        <v>95096</v>
      </c>
      <c r="BD951">
        <v>2479149</v>
      </c>
      <c r="BE951">
        <v>26.02</v>
      </c>
    </row>
    <row r="952" spans="37:57" x14ac:dyDescent="0.3">
      <c r="AK952">
        <v>2008</v>
      </c>
      <c r="AL952">
        <v>60</v>
      </c>
      <c r="AM952">
        <v>7.6299999999999996E-3</v>
      </c>
      <c r="AN952">
        <v>7.6E-3</v>
      </c>
      <c r="AO952">
        <v>0.5</v>
      </c>
      <c r="AP952">
        <v>92043</v>
      </c>
      <c r="AQ952">
        <v>700</v>
      </c>
      <c r="AR952">
        <v>91693</v>
      </c>
      <c r="AS952">
        <v>2024521</v>
      </c>
      <c r="AT952">
        <v>22</v>
      </c>
      <c r="AV952">
        <v>2008</v>
      </c>
      <c r="AW952">
        <v>60</v>
      </c>
      <c r="AX952">
        <v>4.9100000000000003E-3</v>
      </c>
      <c r="AY952">
        <v>4.8999999999999998E-3</v>
      </c>
      <c r="AZ952">
        <v>0.5</v>
      </c>
      <c r="BA952">
        <v>94903</v>
      </c>
      <c r="BB952">
        <v>465</v>
      </c>
      <c r="BC952">
        <v>94670</v>
      </c>
      <c r="BD952">
        <v>2384053</v>
      </c>
      <c r="BE952">
        <v>25.12</v>
      </c>
    </row>
    <row r="953" spans="37:57" x14ac:dyDescent="0.3">
      <c r="AK953">
        <v>2008</v>
      </c>
      <c r="AL953">
        <v>61</v>
      </c>
      <c r="AM953">
        <v>7.9000000000000008E-3</v>
      </c>
      <c r="AN953">
        <v>7.8700000000000003E-3</v>
      </c>
      <c r="AO953">
        <v>0.5</v>
      </c>
      <c r="AP953">
        <v>91343</v>
      </c>
      <c r="AQ953">
        <v>719</v>
      </c>
      <c r="AR953">
        <v>90983</v>
      </c>
      <c r="AS953">
        <v>1932829</v>
      </c>
      <c r="AT953">
        <v>21.16</v>
      </c>
      <c r="AV953">
        <v>2008</v>
      </c>
      <c r="AW953">
        <v>61</v>
      </c>
      <c r="AX953">
        <v>5.3299999999999997E-3</v>
      </c>
      <c r="AY953">
        <v>5.3099999999999996E-3</v>
      </c>
      <c r="AZ953">
        <v>0.5</v>
      </c>
      <c r="BA953">
        <v>94438</v>
      </c>
      <c r="BB953">
        <v>502</v>
      </c>
      <c r="BC953">
        <v>94187</v>
      </c>
      <c r="BD953">
        <v>2289383</v>
      </c>
      <c r="BE953">
        <v>24.24</v>
      </c>
    </row>
    <row r="954" spans="37:57" x14ac:dyDescent="0.3">
      <c r="AK954">
        <v>2008</v>
      </c>
      <c r="AL954">
        <v>62</v>
      </c>
      <c r="AM954">
        <v>9.4500000000000001E-3</v>
      </c>
      <c r="AN954">
        <v>9.41E-3</v>
      </c>
      <c r="AO954">
        <v>0.5</v>
      </c>
      <c r="AP954">
        <v>90624</v>
      </c>
      <c r="AQ954">
        <v>853</v>
      </c>
      <c r="AR954">
        <v>90197</v>
      </c>
      <c r="AS954">
        <v>1841845</v>
      </c>
      <c r="AT954">
        <v>20.32</v>
      </c>
      <c r="AV954">
        <v>2008</v>
      </c>
      <c r="AW954">
        <v>62</v>
      </c>
      <c r="AX954">
        <v>5.5900000000000004E-3</v>
      </c>
      <c r="AY954">
        <v>5.5799999999999999E-3</v>
      </c>
      <c r="AZ954">
        <v>0.5</v>
      </c>
      <c r="BA954">
        <v>93936</v>
      </c>
      <c r="BB954">
        <v>524</v>
      </c>
      <c r="BC954">
        <v>93674</v>
      </c>
      <c r="BD954">
        <v>2195197</v>
      </c>
      <c r="BE954">
        <v>23.37</v>
      </c>
    </row>
    <row r="955" spans="37:57" x14ac:dyDescent="0.3">
      <c r="AK955">
        <v>2008</v>
      </c>
      <c r="AL955">
        <v>63</v>
      </c>
      <c r="AM955">
        <v>1.014E-2</v>
      </c>
      <c r="AN955">
        <v>1.009E-2</v>
      </c>
      <c r="AO955">
        <v>0.5</v>
      </c>
      <c r="AP955">
        <v>89771</v>
      </c>
      <c r="AQ955">
        <v>905</v>
      </c>
      <c r="AR955">
        <v>89318</v>
      </c>
      <c r="AS955">
        <v>1751648</v>
      </c>
      <c r="AT955">
        <v>19.510000000000002</v>
      </c>
      <c r="AV955">
        <v>2008</v>
      </c>
      <c r="AW955">
        <v>63</v>
      </c>
      <c r="AX955">
        <v>6.2399999999999999E-3</v>
      </c>
      <c r="AY955">
        <v>6.2199999999999998E-3</v>
      </c>
      <c r="AZ955">
        <v>0.5</v>
      </c>
      <c r="BA955">
        <v>93412</v>
      </c>
      <c r="BB955">
        <v>581</v>
      </c>
      <c r="BC955">
        <v>93122</v>
      </c>
      <c r="BD955">
        <v>2101523</v>
      </c>
      <c r="BE955">
        <v>22.5</v>
      </c>
    </row>
    <row r="956" spans="37:57" x14ac:dyDescent="0.3">
      <c r="AK956">
        <v>2008</v>
      </c>
      <c r="AL956">
        <v>64</v>
      </c>
      <c r="AM956">
        <v>1.183E-2</v>
      </c>
      <c r="AN956">
        <v>1.176E-2</v>
      </c>
      <c r="AO956">
        <v>0.5</v>
      </c>
      <c r="AP956">
        <v>88866</v>
      </c>
      <c r="AQ956">
        <v>1045</v>
      </c>
      <c r="AR956">
        <v>88343</v>
      </c>
      <c r="AS956">
        <v>1662329</v>
      </c>
      <c r="AT956">
        <v>18.71</v>
      </c>
      <c r="AV956">
        <v>2008</v>
      </c>
      <c r="AW956">
        <v>64</v>
      </c>
      <c r="AX956">
        <v>7.8600000000000007E-3</v>
      </c>
      <c r="AY956">
        <v>7.8300000000000002E-3</v>
      </c>
      <c r="AZ956">
        <v>0.5</v>
      </c>
      <c r="BA956">
        <v>92832</v>
      </c>
      <c r="BB956">
        <v>727</v>
      </c>
      <c r="BC956">
        <v>92468</v>
      </c>
      <c r="BD956">
        <v>2008401</v>
      </c>
      <c r="BE956">
        <v>21.63</v>
      </c>
    </row>
    <row r="957" spans="37:57" x14ac:dyDescent="0.3">
      <c r="AK957">
        <v>2008</v>
      </c>
      <c r="AL957">
        <v>65</v>
      </c>
      <c r="AM957">
        <v>1.2500000000000001E-2</v>
      </c>
      <c r="AN957">
        <v>1.242E-2</v>
      </c>
      <c r="AO957">
        <v>0.5</v>
      </c>
      <c r="AP957">
        <v>87820</v>
      </c>
      <c r="AQ957">
        <v>1091</v>
      </c>
      <c r="AR957">
        <v>87275</v>
      </c>
      <c r="AS957">
        <v>1573986</v>
      </c>
      <c r="AT957">
        <v>17.920000000000002</v>
      </c>
      <c r="AV957">
        <v>2008</v>
      </c>
      <c r="AW957">
        <v>65</v>
      </c>
      <c r="AX957">
        <v>7.7299999999999999E-3</v>
      </c>
      <c r="AY957">
        <v>7.7000000000000002E-3</v>
      </c>
      <c r="AZ957">
        <v>0.5</v>
      </c>
      <c r="BA957">
        <v>92105</v>
      </c>
      <c r="BB957">
        <v>709</v>
      </c>
      <c r="BC957">
        <v>91750</v>
      </c>
      <c r="BD957">
        <v>1915933</v>
      </c>
      <c r="BE957">
        <v>20.8</v>
      </c>
    </row>
    <row r="958" spans="37:57" x14ac:dyDescent="0.3">
      <c r="AK958">
        <v>2008</v>
      </c>
      <c r="AL958">
        <v>66</v>
      </c>
      <c r="AM958">
        <v>1.342E-2</v>
      </c>
      <c r="AN958">
        <v>1.333E-2</v>
      </c>
      <c r="AO958">
        <v>0.5</v>
      </c>
      <c r="AP958">
        <v>86730</v>
      </c>
      <c r="AQ958">
        <v>1156</v>
      </c>
      <c r="AR958">
        <v>86152</v>
      </c>
      <c r="AS958">
        <v>1486711</v>
      </c>
      <c r="AT958">
        <v>17.14</v>
      </c>
      <c r="AV958">
        <v>2008</v>
      </c>
      <c r="AW958">
        <v>66</v>
      </c>
      <c r="AX958">
        <v>9.4400000000000005E-3</v>
      </c>
      <c r="AY958">
        <v>9.4000000000000004E-3</v>
      </c>
      <c r="AZ958">
        <v>0.5</v>
      </c>
      <c r="BA958">
        <v>91396</v>
      </c>
      <c r="BB958">
        <v>859</v>
      </c>
      <c r="BC958">
        <v>90966</v>
      </c>
      <c r="BD958">
        <v>1824182</v>
      </c>
      <c r="BE958">
        <v>19.96</v>
      </c>
    </row>
    <row r="959" spans="37:57" x14ac:dyDescent="0.3">
      <c r="AK959">
        <v>2008</v>
      </c>
      <c r="AL959">
        <v>67</v>
      </c>
      <c r="AM959">
        <v>1.4189999999999999E-2</v>
      </c>
      <c r="AN959">
        <v>1.409E-2</v>
      </c>
      <c r="AO959">
        <v>0.5</v>
      </c>
      <c r="AP959">
        <v>85574</v>
      </c>
      <c r="AQ959">
        <v>1206</v>
      </c>
      <c r="AR959">
        <v>84971</v>
      </c>
      <c r="AS959">
        <v>1400560</v>
      </c>
      <c r="AT959">
        <v>16.37</v>
      </c>
      <c r="AV959">
        <v>2008</v>
      </c>
      <c r="AW959">
        <v>67</v>
      </c>
      <c r="AX959">
        <v>9.3100000000000006E-3</v>
      </c>
      <c r="AY959">
        <v>9.2700000000000005E-3</v>
      </c>
      <c r="AZ959">
        <v>0.5</v>
      </c>
      <c r="BA959">
        <v>90537</v>
      </c>
      <c r="BB959">
        <v>839</v>
      </c>
      <c r="BC959">
        <v>90117</v>
      </c>
      <c r="BD959">
        <v>1733216</v>
      </c>
      <c r="BE959">
        <v>19.14</v>
      </c>
    </row>
    <row r="960" spans="37:57" x14ac:dyDescent="0.3">
      <c r="AK960">
        <v>2008</v>
      </c>
      <c r="AL960">
        <v>68</v>
      </c>
      <c r="AM960">
        <v>1.7389999999999999E-2</v>
      </c>
      <c r="AN960">
        <v>1.7239999999999998E-2</v>
      </c>
      <c r="AO960">
        <v>0.5</v>
      </c>
      <c r="AP960">
        <v>84368</v>
      </c>
      <c r="AQ960">
        <v>1455</v>
      </c>
      <c r="AR960">
        <v>83641</v>
      </c>
      <c r="AS960">
        <v>1315589</v>
      </c>
      <c r="AT960">
        <v>15.59</v>
      </c>
      <c r="AV960">
        <v>2008</v>
      </c>
      <c r="AW960">
        <v>68</v>
      </c>
      <c r="AX960">
        <v>1.098E-2</v>
      </c>
      <c r="AY960">
        <v>1.0919999999999999E-2</v>
      </c>
      <c r="AZ960">
        <v>0.5</v>
      </c>
      <c r="BA960">
        <v>89698</v>
      </c>
      <c r="BB960">
        <v>979</v>
      </c>
      <c r="BC960">
        <v>89208</v>
      </c>
      <c r="BD960">
        <v>1643099</v>
      </c>
      <c r="BE960">
        <v>18.32</v>
      </c>
    </row>
    <row r="961" spans="37:57" x14ac:dyDescent="0.3">
      <c r="AK961">
        <v>2008</v>
      </c>
      <c r="AL961">
        <v>69</v>
      </c>
      <c r="AM961">
        <v>1.9040000000000001E-2</v>
      </c>
      <c r="AN961">
        <v>1.8859999999999998E-2</v>
      </c>
      <c r="AO961">
        <v>0.5</v>
      </c>
      <c r="AP961">
        <v>82913</v>
      </c>
      <c r="AQ961">
        <v>1564</v>
      </c>
      <c r="AR961">
        <v>82131</v>
      </c>
      <c r="AS961">
        <v>1231948</v>
      </c>
      <c r="AT961">
        <v>14.86</v>
      </c>
      <c r="AV961">
        <v>2008</v>
      </c>
      <c r="AW961">
        <v>69</v>
      </c>
      <c r="AX961">
        <v>1.11E-2</v>
      </c>
      <c r="AY961">
        <v>1.1039999999999999E-2</v>
      </c>
      <c r="AZ961">
        <v>0.5</v>
      </c>
      <c r="BA961">
        <v>88718</v>
      </c>
      <c r="BB961">
        <v>979</v>
      </c>
      <c r="BC961">
        <v>88229</v>
      </c>
      <c r="BD961">
        <v>1553891</v>
      </c>
      <c r="BE961">
        <v>17.510000000000002</v>
      </c>
    </row>
    <row r="962" spans="37:57" x14ac:dyDescent="0.3">
      <c r="AK962">
        <v>2008</v>
      </c>
      <c r="AL962">
        <v>70</v>
      </c>
      <c r="AM962">
        <v>1.9970000000000002E-2</v>
      </c>
      <c r="AN962">
        <v>1.9769999999999999E-2</v>
      </c>
      <c r="AO962">
        <v>0.5</v>
      </c>
      <c r="AP962">
        <v>81349</v>
      </c>
      <c r="AQ962">
        <v>1609</v>
      </c>
      <c r="AR962">
        <v>80545</v>
      </c>
      <c r="AS962">
        <v>1149817</v>
      </c>
      <c r="AT962">
        <v>14.13</v>
      </c>
      <c r="AV962">
        <v>2008</v>
      </c>
      <c r="AW962">
        <v>70</v>
      </c>
      <c r="AX962">
        <v>1.209E-2</v>
      </c>
      <c r="AY962">
        <v>1.201E-2</v>
      </c>
      <c r="AZ962">
        <v>0.5</v>
      </c>
      <c r="BA962">
        <v>87739</v>
      </c>
      <c r="BB962">
        <v>1054</v>
      </c>
      <c r="BC962">
        <v>87212</v>
      </c>
      <c r="BD962">
        <v>1465662</v>
      </c>
      <c r="BE962">
        <v>16.7</v>
      </c>
    </row>
    <row r="963" spans="37:57" x14ac:dyDescent="0.3">
      <c r="AK963">
        <v>2008</v>
      </c>
      <c r="AL963">
        <v>71</v>
      </c>
      <c r="AM963">
        <v>2.2159999999999999E-2</v>
      </c>
      <c r="AN963">
        <v>2.1919999999999999E-2</v>
      </c>
      <c r="AO963">
        <v>0.5</v>
      </c>
      <c r="AP963">
        <v>79741</v>
      </c>
      <c r="AQ963">
        <v>1748</v>
      </c>
      <c r="AR963">
        <v>78867</v>
      </c>
      <c r="AS963">
        <v>1069272</v>
      </c>
      <c r="AT963">
        <v>13.41</v>
      </c>
      <c r="AV963">
        <v>2008</v>
      </c>
      <c r="AW963">
        <v>71</v>
      </c>
      <c r="AX963">
        <v>1.306E-2</v>
      </c>
      <c r="AY963">
        <v>1.298E-2</v>
      </c>
      <c r="AZ963">
        <v>0.5</v>
      </c>
      <c r="BA963">
        <v>86685</v>
      </c>
      <c r="BB963">
        <v>1125</v>
      </c>
      <c r="BC963">
        <v>86123</v>
      </c>
      <c r="BD963">
        <v>1378449</v>
      </c>
      <c r="BE963">
        <v>15.9</v>
      </c>
    </row>
    <row r="964" spans="37:57" x14ac:dyDescent="0.3">
      <c r="AK964">
        <v>2008</v>
      </c>
      <c r="AL964">
        <v>72</v>
      </c>
      <c r="AM964">
        <v>2.5159999999999998E-2</v>
      </c>
      <c r="AN964">
        <v>2.4850000000000001E-2</v>
      </c>
      <c r="AO964">
        <v>0.5</v>
      </c>
      <c r="AP964">
        <v>77993</v>
      </c>
      <c r="AQ964">
        <v>1938</v>
      </c>
      <c r="AR964">
        <v>77024</v>
      </c>
      <c r="AS964">
        <v>990406</v>
      </c>
      <c r="AT964">
        <v>12.7</v>
      </c>
      <c r="AV964">
        <v>2008</v>
      </c>
      <c r="AW964">
        <v>72</v>
      </c>
      <c r="AX964">
        <v>1.5310000000000001E-2</v>
      </c>
      <c r="AY964">
        <v>1.519E-2</v>
      </c>
      <c r="AZ964">
        <v>0.5</v>
      </c>
      <c r="BA964">
        <v>85560</v>
      </c>
      <c r="BB964">
        <v>1300</v>
      </c>
      <c r="BC964">
        <v>84910</v>
      </c>
      <c r="BD964">
        <v>1292327</v>
      </c>
      <c r="BE964">
        <v>15.1</v>
      </c>
    </row>
    <row r="965" spans="37:57" x14ac:dyDescent="0.3">
      <c r="AK965">
        <v>2008</v>
      </c>
      <c r="AL965">
        <v>73</v>
      </c>
      <c r="AM965">
        <v>2.7099999999999999E-2</v>
      </c>
      <c r="AN965">
        <v>2.674E-2</v>
      </c>
      <c r="AO965">
        <v>0.5</v>
      </c>
      <c r="AP965">
        <v>76055</v>
      </c>
      <c r="AQ965">
        <v>2034</v>
      </c>
      <c r="AR965">
        <v>75038</v>
      </c>
      <c r="AS965">
        <v>913382</v>
      </c>
      <c r="AT965">
        <v>12.01</v>
      </c>
      <c r="AV965">
        <v>2008</v>
      </c>
      <c r="AW965">
        <v>73</v>
      </c>
      <c r="AX965">
        <v>1.5869999999999999E-2</v>
      </c>
      <c r="AY965">
        <v>1.5740000000000001E-2</v>
      </c>
      <c r="AZ965">
        <v>0.5</v>
      </c>
      <c r="BA965">
        <v>84260</v>
      </c>
      <c r="BB965">
        <v>1326</v>
      </c>
      <c r="BC965">
        <v>83597</v>
      </c>
      <c r="BD965">
        <v>1207416</v>
      </c>
      <c r="BE965">
        <v>14.33</v>
      </c>
    </row>
    <row r="966" spans="37:57" x14ac:dyDescent="0.3">
      <c r="AK966">
        <v>2008</v>
      </c>
      <c r="AL966">
        <v>74</v>
      </c>
      <c r="AM966">
        <v>3.32E-2</v>
      </c>
      <c r="AN966">
        <v>3.2660000000000002E-2</v>
      </c>
      <c r="AO966">
        <v>0.5</v>
      </c>
      <c r="AP966">
        <v>74021</v>
      </c>
      <c r="AQ966">
        <v>2418</v>
      </c>
      <c r="AR966">
        <v>72812</v>
      </c>
      <c r="AS966">
        <v>838344</v>
      </c>
      <c r="AT966">
        <v>11.33</v>
      </c>
      <c r="AV966">
        <v>2008</v>
      </c>
      <c r="AW966">
        <v>74</v>
      </c>
      <c r="AX966">
        <v>1.8710000000000001E-2</v>
      </c>
      <c r="AY966">
        <v>1.8540000000000001E-2</v>
      </c>
      <c r="AZ966">
        <v>0.5</v>
      </c>
      <c r="BA966">
        <v>82934</v>
      </c>
      <c r="BB966">
        <v>1537</v>
      </c>
      <c r="BC966">
        <v>82165</v>
      </c>
      <c r="BD966">
        <v>1123819</v>
      </c>
      <c r="BE966">
        <v>13.55</v>
      </c>
    </row>
    <row r="967" spans="37:57" x14ac:dyDescent="0.3">
      <c r="AK967">
        <v>2008</v>
      </c>
      <c r="AL967">
        <v>75</v>
      </c>
      <c r="AM967">
        <v>3.49E-2</v>
      </c>
      <c r="AN967">
        <v>3.4299999999999997E-2</v>
      </c>
      <c r="AO967">
        <v>0.5</v>
      </c>
      <c r="AP967">
        <v>71603</v>
      </c>
      <c r="AQ967">
        <v>2456</v>
      </c>
      <c r="AR967">
        <v>70375</v>
      </c>
      <c r="AS967">
        <v>765532</v>
      </c>
      <c r="AT967">
        <v>10.69</v>
      </c>
      <c r="AV967">
        <v>2008</v>
      </c>
      <c r="AW967">
        <v>75</v>
      </c>
      <c r="AX967">
        <v>2.1409999999999998E-2</v>
      </c>
      <c r="AY967">
        <v>2.1180000000000001E-2</v>
      </c>
      <c r="AZ967">
        <v>0.5</v>
      </c>
      <c r="BA967">
        <v>81396</v>
      </c>
      <c r="BB967">
        <v>1724</v>
      </c>
      <c r="BC967">
        <v>80534</v>
      </c>
      <c r="BD967">
        <v>1041654</v>
      </c>
      <c r="BE967">
        <v>12.8</v>
      </c>
    </row>
    <row r="968" spans="37:57" x14ac:dyDescent="0.3">
      <c r="AK968">
        <v>2008</v>
      </c>
      <c r="AL968">
        <v>76</v>
      </c>
      <c r="AM968">
        <v>3.6880000000000003E-2</v>
      </c>
      <c r="AN968">
        <v>3.6209999999999999E-2</v>
      </c>
      <c r="AO968">
        <v>0.5</v>
      </c>
      <c r="AP968">
        <v>69147</v>
      </c>
      <c r="AQ968">
        <v>2504</v>
      </c>
      <c r="AR968">
        <v>67896</v>
      </c>
      <c r="AS968">
        <v>695157</v>
      </c>
      <c r="AT968">
        <v>10.050000000000001</v>
      </c>
      <c r="AV968">
        <v>2008</v>
      </c>
      <c r="AW968">
        <v>76</v>
      </c>
      <c r="AX968">
        <v>2.3800000000000002E-2</v>
      </c>
      <c r="AY968">
        <v>2.3519999999999999E-2</v>
      </c>
      <c r="AZ968">
        <v>0.5</v>
      </c>
      <c r="BA968">
        <v>79672</v>
      </c>
      <c r="BB968">
        <v>1874</v>
      </c>
      <c r="BC968">
        <v>78735</v>
      </c>
      <c r="BD968">
        <v>961120</v>
      </c>
      <c r="BE968">
        <v>12.06</v>
      </c>
    </row>
    <row r="969" spans="37:57" x14ac:dyDescent="0.3">
      <c r="AK969">
        <v>2008</v>
      </c>
      <c r="AL969">
        <v>77</v>
      </c>
      <c r="AM969">
        <v>4.4019999999999997E-2</v>
      </c>
      <c r="AN969">
        <v>4.3069999999999997E-2</v>
      </c>
      <c r="AO969">
        <v>0.5</v>
      </c>
      <c r="AP969">
        <v>66644</v>
      </c>
      <c r="AQ969">
        <v>2870</v>
      </c>
      <c r="AR969">
        <v>65208</v>
      </c>
      <c r="AS969">
        <v>627261</v>
      </c>
      <c r="AT969">
        <v>9.41</v>
      </c>
      <c r="AV969">
        <v>2008</v>
      </c>
      <c r="AW969">
        <v>77</v>
      </c>
      <c r="AX969">
        <v>2.8629999999999999E-2</v>
      </c>
      <c r="AY969">
        <v>2.8219999999999999E-2</v>
      </c>
      <c r="AZ969">
        <v>0.5</v>
      </c>
      <c r="BA969">
        <v>77798</v>
      </c>
      <c r="BB969">
        <v>2196</v>
      </c>
      <c r="BC969">
        <v>76700</v>
      </c>
      <c r="BD969">
        <v>882385</v>
      </c>
      <c r="BE969">
        <v>11.34</v>
      </c>
    </row>
    <row r="970" spans="37:57" x14ac:dyDescent="0.3">
      <c r="AK970">
        <v>2008</v>
      </c>
      <c r="AL970">
        <v>78</v>
      </c>
      <c r="AM970">
        <v>5.0509999999999999E-2</v>
      </c>
      <c r="AN970">
        <v>4.9259999999999998E-2</v>
      </c>
      <c r="AO970">
        <v>0.5</v>
      </c>
      <c r="AP970">
        <v>63773</v>
      </c>
      <c r="AQ970">
        <v>3142</v>
      </c>
      <c r="AR970">
        <v>62202</v>
      </c>
      <c r="AS970">
        <v>562053</v>
      </c>
      <c r="AT970">
        <v>8.81</v>
      </c>
      <c r="AV970">
        <v>2008</v>
      </c>
      <c r="AW970">
        <v>78</v>
      </c>
      <c r="AX970">
        <v>2.962E-2</v>
      </c>
      <c r="AY970">
        <v>2.9190000000000001E-2</v>
      </c>
      <c r="AZ970">
        <v>0.5</v>
      </c>
      <c r="BA970">
        <v>75603</v>
      </c>
      <c r="BB970">
        <v>2207</v>
      </c>
      <c r="BC970">
        <v>74499</v>
      </c>
      <c r="BD970">
        <v>805684</v>
      </c>
      <c r="BE970">
        <v>10.66</v>
      </c>
    </row>
    <row r="971" spans="37:57" x14ac:dyDescent="0.3">
      <c r="AK971">
        <v>2008</v>
      </c>
      <c r="AL971">
        <v>79</v>
      </c>
      <c r="AM971">
        <v>5.4350000000000002E-2</v>
      </c>
      <c r="AN971">
        <v>5.2909999999999999E-2</v>
      </c>
      <c r="AO971">
        <v>0.5</v>
      </c>
      <c r="AP971">
        <v>60632</v>
      </c>
      <c r="AQ971">
        <v>3208</v>
      </c>
      <c r="AR971">
        <v>59028</v>
      </c>
      <c r="AS971">
        <v>499851</v>
      </c>
      <c r="AT971">
        <v>8.24</v>
      </c>
      <c r="AV971">
        <v>2008</v>
      </c>
      <c r="AW971">
        <v>79</v>
      </c>
      <c r="AX971">
        <v>3.4869999999999998E-2</v>
      </c>
      <c r="AY971">
        <v>3.4279999999999998E-2</v>
      </c>
      <c r="AZ971">
        <v>0.5</v>
      </c>
      <c r="BA971">
        <v>73396</v>
      </c>
      <c r="BB971">
        <v>2516</v>
      </c>
      <c r="BC971">
        <v>72138</v>
      </c>
      <c r="BD971">
        <v>731185</v>
      </c>
      <c r="BE971">
        <v>9.9600000000000009</v>
      </c>
    </row>
    <row r="972" spans="37:57" x14ac:dyDescent="0.3">
      <c r="AK972">
        <v>2008</v>
      </c>
      <c r="AL972">
        <v>80</v>
      </c>
      <c r="AM972">
        <v>6.3479999999999995E-2</v>
      </c>
      <c r="AN972">
        <v>6.1530000000000001E-2</v>
      </c>
      <c r="AO972">
        <v>0.5</v>
      </c>
      <c r="AP972">
        <v>57423</v>
      </c>
      <c r="AQ972">
        <v>3533</v>
      </c>
      <c r="AR972">
        <v>55657</v>
      </c>
      <c r="AS972">
        <v>440823</v>
      </c>
      <c r="AT972">
        <v>7.68</v>
      </c>
      <c r="AV972">
        <v>2008</v>
      </c>
      <c r="AW972">
        <v>80</v>
      </c>
      <c r="AX972">
        <v>3.9300000000000002E-2</v>
      </c>
      <c r="AY972">
        <v>3.8539999999999998E-2</v>
      </c>
      <c r="AZ972">
        <v>0.5</v>
      </c>
      <c r="BA972">
        <v>70880</v>
      </c>
      <c r="BB972">
        <v>2732</v>
      </c>
      <c r="BC972">
        <v>69514</v>
      </c>
      <c r="BD972">
        <v>659047</v>
      </c>
      <c r="BE972">
        <v>9.3000000000000007</v>
      </c>
    </row>
    <row r="973" spans="37:57" x14ac:dyDescent="0.3">
      <c r="AK973">
        <v>2008</v>
      </c>
      <c r="AL973">
        <v>81</v>
      </c>
      <c r="AM973">
        <v>7.6859999999999998E-2</v>
      </c>
      <c r="AN973">
        <v>7.4020000000000002E-2</v>
      </c>
      <c r="AO973">
        <v>0.5</v>
      </c>
      <c r="AP973">
        <v>53890</v>
      </c>
      <c r="AQ973">
        <v>3989</v>
      </c>
      <c r="AR973">
        <v>51896</v>
      </c>
      <c r="AS973">
        <v>385166</v>
      </c>
      <c r="AT973">
        <v>7.15</v>
      </c>
      <c r="AV973">
        <v>2008</v>
      </c>
      <c r="AW973">
        <v>81</v>
      </c>
      <c r="AX973">
        <v>4.7160000000000001E-2</v>
      </c>
      <c r="AY973">
        <v>4.607E-2</v>
      </c>
      <c r="AZ973">
        <v>0.5</v>
      </c>
      <c r="BA973">
        <v>68148</v>
      </c>
      <c r="BB973">
        <v>3140</v>
      </c>
      <c r="BC973">
        <v>66578</v>
      </c>
      <c r="BD973">
        <v>589533</v>
      </c>
      <c r="BE973">
        <v>8.65</v>
      </c>
    </row>
    <row r="974" spans="37:57" x14ac:dyDescent="0.3">
      <c r="AK974">
        <v>2008</v>
      </c>
      <c r="AL974">
        <v>82</v>
      </c>
      <c r="AM974">
        <v>8.0930000000000002E-2</v>
      </c>
      <c r="AN974">
        <v>7.7780000000000002E-2</v>
      </c>
      <c r="AO974">
        <v>0.5</v>
      </c>
      <c r="AP974">
        <v>49901</v>
      </c>
      <c r="AQ974">
        <v>3882</v>
      </c>
      <c r="AR974">
        <v>47961</v>
      </c>
      <c r="AS974">
        <v>333270</v>
      </c>
      <c r="AT974">
        <v>6.68</v>
      </c>
      <c r="AV974">
        <v>2008</v>
      </c>
      <c r="AW974">
        <v>82</v>
      </c>
      <c r="AX974">
        <v>5.3670000000000002E-2</v>
      </c>
      <c r="AY974">
        <v>5.2269999999999997E-2</v>
      </c>
      <c r="AZ974">
        <v>0.5</v>
      </c>
      <c r="BA974">
        <v>65009</v>
      </c>
      <c r="BB974">
        <v>3398</v>
      </c>
      <c r="BC974">
        <v>63310</v>
      </c>
      <c r="BD974">
        <v>522954</v>
      </c>
      <c r="BE974">
        <v>8.0399999999999991</v>
      </c>
    </row>
    <row r="975" spans="37:57" x14ac:dyDescent="0.3">
      <c r="AK975">
        <v>2008</v>
      </c>
      <c r="AL975">
        <v>83</v>
      </c>
      <c r="AM975">
        <v>9.2240000000000003E-2</v>
      </c>
      <c r="AN975">
        <v>8.8169999999999998E-2</v>
      </c>
      <c r="AO975">
        <v>0.5</v>
      </c>
      <c r="AP975">
        <v>46020</v>
      </c>
      <c r="AQ975">
        <v>4058</v>
      </c>
      <c r="AR975">
        <v>43991</v>
      </c>
      <c r="AS975">
        <v>285310</v>
      </c>
      <c r="AT975">
        <v>6.2</v>
      </c>
      <c r="AV975">
        <v>2008</v>
      </c>
      <c r="AW975">
        <v>83</v>
      </c>
      <c r="AX975">
        <v>6.1460000000000001E-2</v>
      </c>
      <c r="AY975">
        <v>5.9630000000000002E-2</v>
      </c>
      <c r="AZ975">
        <v>0.5</v>
      </c>
      <c r="BA975">
        <v>61611</v>
      </c>
      <c r="BB975">
        <v>3674</v>
      </c>
      <c r="BC975">
        <v>59774</v>
      </c>
      <c r="BD975">
        <v>459645</v>
      </c>
      <c r="BE975">
        <v>7.46</v>
      </c>
    </row>
    <row r="976" spans="37:57" x14ac:dyDescent="0.3">
      <c r="AK976">
        <v>2008</v>
      </c>
      <c r="AL976">
        <v>84</v>
      </c>
      <c r="AM976">
        <v>0.10233</v>
      </c>
      <c r="AN976">
        <v>9.7350000000000006E-2</v>
      </c>
      <c r="AO976">
        <v>0.5</v>
      </c>
      <c r="AP976">
        <v>41962</v>
      </c>
      <c r="AQ976">
        <v>4085</v>
      </c>
      <c r="AR976">
        <v>39920</v>
      </c>
      <c r="AS976">
        <v>241318</v>
      </c>
      <c r="AT976">
        <v>5.75</v>
      </c>
      <c r="AV976">
        <v>2008</v>
      </c>
      <c r="AW976">
        <v>84</v>
      </c>
      <c r="AX976">
        <v>7.1230000000000002E-2</v>
      </c>
      <c r="AY976">
        <v>6.8779999999999994E-2</v>
      </c>
      <c r="AZ976">
        <v>0.5</v>
      </c>
      <c r="BA976">
        <v>57937</v>
      </c>
      <c r="BB976">
        <v>3985</v>
      </c>
      <c r="BC976">
        <v>55945</v>
      </c>
      <c r="BD976">
        <v>399871</v>
      </c>
      <c r="BE976">
        <v>6.9</v>
      </c>
    </row>
    <row r="977" spans="37:57" x14ac:dyDescent="0.3">
      <c r="AK977">
        <v>2008</v>
      </c>
      <c r="AL977">
        <v>85</v>
      </c>
      <c r="AM977">
        <v>0.11552999999999999</v>
      </c>
      <c r="AN977">
        <v>0.10922999999999999</v>
      </c>
      <c r="AO977">
        <v>0.5</v>
      </c>
      <c r="AP977">
        <v>37877</v>
      </c>
      <c r="AQ977">
        <v>4137</v>
      </c>
      <c r="AR977">
        <v>35809</v>
      </c>
      <c r="AS977">
        <v>201399</v>
      </c>
      <c r="AT977">
        <v>5.32</v>
      </c>
      <c r="AV977">
        <v>2008</v>
      </c>
      <c r="AW977">
        <v>85</v>
      </c>
      <c r="AX977">
        <v>8.3419999999999994E-2</v>
      </c>
      <c r="AY977">
        <v>8.0079999999999998E-2</v>
      </c>
      <c r="AZ977">
        <v>0.5</v>
      </c>
      <c r="BA977">
        <v>53952</v>
      </c>
      <c r="BB977">
        <v>4321</v>
      </c>
      <c r="BC977">
        <v>51792</v>
      </c>
      <c r="BD977">
        <v>343926</v>
      </c>
      <c r="BE977">
        <v>6.37</v>
      </c>
    </row>
    <row r="978" spans="37:57" x14ac:dyDescent="0.3">
      <c r="AK978">
        <v>2008</v>
      </c>
      <c r="AL978">
        <v>86</v>
      </c>
      <c r="AM978">
        <v>0.13358999999999999</v>
      </c>
      <c r="AN978">
        <v>0.12523000000000001</v>
      </c>
      <c r="AO978">
        <v>0.5</v>
      </c>
      <c r="AP978">
        <v>33740</v>
      </c>
      <c r="AQ978">
        <v>4225</v>
      </c>
      <c r="AR978">
        <v>31628</v>
      </c>
      <c r="AS978">
        <v>165590</v>
      </c>
      <c r="AT978">
        <v>4.91</v>
      </c>
      <c r="AV978">
        <v>2008</v>
      </c>
      <c r="AW978">
        <v>86</v>
      </c>
      <c r="AX978">
        <v>9.622E-2</v>
      </c>
      <c r="AY978">
        <v>9.1800000000000007E-2</v>
      </c>
      <c r="AZ978">
        <v>0.5</v>
      </c>
      <c r="BA978">
        <v>49631</v>
      </c>
      <c r="BB978">
        <v>4556</v>
      </c>
      <c r="BC978">
        <v>47353</v>
      </c>
      <c r="BD978">
        <v>292134</v>
      </c>
      <c r="BE978">
        <v>5.89</v>
      </c>
    </row>
    <row r="979" spans="37:57" x14ac:dyDescent="0.3">
      <c r="AK979">
        <v>2008</v>
      </c>
      <c r="AL979">
        <v>87</v>
      </c>
      <c r="AM979">
        <v>0.15211</v>
      </c>
      <c r="AN979">
        <v>0.14136000000000001</v>
      </c>
      <c r="AO979">
        <v>0.5</v>
      </c>
      <c r="AP979">
        <v>29515</v>
      </c>
      <c r="AQ979">
        <v>4172</v>
      </c>
      <c r="AR979">
        <v>27429</v>
      </c>
      <c r="AS979">
        <v>133962</v>
      </c>
      <c r="AT979">
        <v>4.54</v>
      </c>
      <c r="AV979">
        <v>2008</v>
      </c>
      <c r="AW979">
        <v>87</v>
      </c>
      <c r="AX979">
        <v>0.10696</v>
      </c>
      <c r="AY979">
        <v>0.10153</v>
      </c>
      <c r="AZ979">
        <v>0.5</v>
      </c>
      <c r="BA979">
        <v>45075</v>
      </c>
      <c r="BB979">
        <v>4576</v>
      </c>
      <c r="BC979">
        <v>42787</v>
      </c>
      <c r="BD979">
        <v>244781</v>
      </c>
      <c r="BE979">
        <v>5.43</v>
      </c>
    </row>
    <row r="980" spans="37:57" x14ac:dyDescent="0.3">
      <c r="AK980">
        <v>2008</v>
      </c>
      <c r="AL980">
        <v>88</v>
      </c>
      <c r="AM980">
        <v>0.17083000000000001</v>
      </c>
      <c r="AN980">
        <v>0.15739</v>
      </c>
      <c r="AO980">
        <v>0.5</v>
      </c>
      <c r="AP980">
        <v>25343</v>
      </c>
      <c r="AQ980">
        <v>3989</v>
      </c>
      <c r="AR980">
        <v>23348</v>
      </c>
      <c r="AS980">
        <v>106534</v>
      </c>
      <c r="AT980">
        <v>4.2</v>
      </c>
      <c r="AV980">
        <v>2008</v>
      </c>
      <c r="AW980">
        <v>88</v>
      </c>
      <c r="AX980">
        <v>0.12801999999999999</v>
      </c>
      <c r="AY980">
        <v>0.12032</v>
      </c>
      <c r="AZ980">
        <v>0.5</v>
      </c>
      <c r="BA980">
        <v>40499</v>
      </c>
      <c r="BB980">
        <v>4873</v>
      </c>
      <c r="BC980">
        <v>38062</v>
      </c>
      <c r="BD980">
        <v>201994</v>
      </c>
      <c r="BE980">
        <v>4.99</v>
      </c>
    </row>
    <row r="981" spans="37:57" x14ac:dyDescent="0.3">
      <c r="AK981">
        <v>2008</v>
      </c>
      <c r="AL981">
        <v>89</v>
      </c>
      <c r="AM981">
        <v>0.19112999999999999</v>
      </c>
      <c r="AN981">
        <v>0.17446</v>
      </c>
      <c r="AO981">
        <v>0.5</v>
      </c>
      <c r="AP981">
        <v>21354</v>
      </c>
      <c r="AQ981">
        <v>3725</v>
      </c>
      <c r="AR981">
        <v>19491</v>
      </c>
      <c r="AS981">
        <v>83185</v>
      </c>
      <c r="AT981">
        <v>3.9</v>
      </c>
      <c r="AV981">
        <v>2008</v>
      </c>
      <c r="AW981">
        <v>89</v>
      </c>
      <c r="AX981">
        <v>0.13739000000000001</v>
      </c>
      <c r="AY981">
        <v>0.12856000000000001</v>
      </c>
      <c r="AZ981">
        <v>0.5</v>
      </c>
      <c r="BA981">
        <v>35626</v>
      </c>
      <c r="BB981">
        <v>4580</v>
      </c>
      <c r="BC981">
        <v>33336</v>
      </c>
      <c r="BD981">
        <v>163932</v>
      </c>
      <c r="BE981">
        <v>4.5999999999999996</v>
      </c>
    </row>
    <row r="982" spans="37:57" x14ac:dyDescent="0.3">
      <c r="AK982">
        <v>2008</v>
      </c>
      <c r="AL982">
        <v>90</v>
      </c>
      <c r="AM982">
        <v>0.20715</v>
      </c>
      <c r="AN982">
        <v>0.18770000000000001</v>
      </c>
      <c r="AO982">
        <v>0.5</v>
      </c>
      <c r="AP982">
        <v>17629</v>
      </c>
      <c r="AQ982">
        <v>3309</v>
      </c>
      <c r="AR982">
        <v>15974</v>
      </c>
      <c r="AS982">
        <v>63694</v>
      </c>
      <c r="AT982">
        <v>3.61</v>
      </c>
      <c r="AV982">
        <v>2008</v>
      </c>
      <c r="AW982">
        <v>90</v>
      </c>
      <c r="AX982">
        <v>0.16855000000000001</v>
      </c>
      <c r="AY982">
        <v>0.15545</v>
      </c>
      <c r="AZ982">
        <v>0.5</v>
      </c>
      <c r="BA982">
        <v>31046</v>
      </c>
      <c r="BB982">
        <v>4826</v>
      </c>
      <c r="BC982">
        <v>28633</v>
      </c>
      <c r="BD982">
        <v>130595</v>
      </c>
      <c r="BE982">
        <v>4.21</v>
      </c>
    </row>
    <row r="983" spans="37:57" x14ac:dyDescent="0.3">
      <c r="AK983">
        <v>2008</v>
      </c>
      <c r="AL983">
        <v>91</v>
      </c>
      <c r="AM983">
        <v>0.22453999999999999</v>
      </c>
      <c r="AN983">
        <v>0.20188</v>
      </c>
      <c r="AO983">
        <v>0.5</v>
      </c>
      <c r="AP983">
        <v>14320</v>
      </c>
      <c r="AQ983">
        <v>2891</v>
      </c>
      <c r="AR983">
        <v>12874</v>
      </c>
      <c r="AS983">
        <v>47720</v>
      </c>
      <c r="AT983">
        <v>3.33</v>
      </c>
      <c r="AV983">
        <v>2008</v>
      </c>
      <c r="AW983">
        <v>91</v>
      </c>
      <c r="AX983">
        <v>0.18994</v>
      </c>
      <c r="AY983">
        <v>0.17347000000000001</v>
      </c>
      <c r="AZ983">
        <v>0.5</v>
      </c>
      <c r="BA983">
        <v>26220</v>
      </c>
      <c r="BB983">
        <v>4548</v>
      </c>
      <c r="BC983">
        <v>23946</v>
      </c>
      <c r="BD983">
        <v>101962</v>
      </c>
      <c r="BE983">
        <v>3.89</v>
      </c>
    </row>
    <row r="984" spans="37:57" x14ac:dyDescent="0.3">
      <c r="AK984">
        <v>2008</v>
      </c>
      <c r="AL984">
        <v>92</v>
      </c>
      <c r="AM984">
        <v>0.26495999999999997</v>
      </c>
      <c r="AN984">
        <v>0.23396</v>
      </c>
      <c r="AO984">
        <v>0.5</v>
      </c>
      <c r="AP984">
        <v>11429</v>
      </c>
      <c r="AQ984">
        <v>2674</v>
      </c>
      <c r="AR984">
        <v>10092</v>
      </c>
      <c r="AS984">
        <v>34845</v>
      </c>
      <c r="AT984">
        <v>3.05</v>
      </c>
      <c r="AV984">
        <v>2008</v>
      </c>
      <c r="AW984">
        <v>92</v>
      </c>
      <c r="AX984">
        <v>0.21041000000000001</v>
      </c>
      <c r="AY984">
        <v>0.19037999999999999</v>
      </c>
      <c r="AZ984">
        <v>0.5</v>
      </c>
      <c r="BA984">
        <v>21672</v>
      </c>
      <c r="BB984">
        <v>4126</v>
      </c>
      <c r="BC984">
        <v>19609</v>
      </c>
      <c r="BD984">
        <v>78017</v>
      </c>
      <c r="BE984">
        <v>3.6</v>
      </c>
    </row>
    <row r="985" spans="37:57" x14ac:dyDescent="0.3">
      <c r="AK985">
        <v>2008</v>
      </c>
      <c r="AL985">
        <v>93</v>
      </c>
      <c r="AM985">
        <v>0.30159999999999998</v>
      </c>
      <c r="AN985">
        <v>0.26207999999999998</v>
      </c>
      <c r="AO985">
        <v>0.5</v>
      </c>
      <c r="AP985">
        <v>8755</v>
      </c>
      <c r="AQ985">
        <v>2294</v>
      </c>
      <c r="AR985">
        <v>7608</v>
      </c>
      <c r="AS985">
        <v>24753</v>
      </c>
      <c r="AT985">
        <v>2.83</v>
      </c>
      <c r="AV985">
        <v>2008</v>
      </c>
      <c r="AW985">
        <v>93</v>
      </c>
      <c r="AX985">
        <v>0.23258000000000001</v>
      </c>
      <c r="AY985">
        <v>0.20835000000000001</v>
      </c>
      <c r="AZ985">
        <v>0.5</v>
      </c>
      <c r="BA985">
        <v>17546</v>
      </c>
      <c r="BB985">
        <v>3656</v>
      </c>
      <c r="BC985">
        <v>15718</v>
      </c>
      <c r="BD985">
        <v>58408</v>
      </c>
      <c r="BE985">
        <v>3.33</v>
      </c>
    </row>
    <row r="986" spans="37:57" x14ac:dyDescent="0.3">
      <c r="AK986">
        <v>2008</v>
      </c>
      <c r="AL986">
        <v>94</v>
      </c>
      <c r="AM986">
        <v>0.32588</v>
      </c>
      <c r="AN986">
        <v>0.28022000000000002</v>
      </c>
      <c r="AO986">
        <v>0.5</v>
      </c>
      <c r="AP986">
        <v>6460</v>
      </c>
      <c r="AQ986">
        <v>1810</v>
      </c>
      <c r="AR986">
        <v>5555</v>
      </c>
      <c r="AS986">
        <v>17146</v>
      </c>
      <c r="AT986">
        <v>2.65</v>
      </c>
      <c r="AV986">
        <v>2008</v>
      </c>
      <c r="AW986">
        <v>94</v>
      </c>
      <c r="AX986">
        <v>0.24740999999999999</v>
      </c>
      <c r="AY986">
        <v>0.22017</v>
      </c>
      <c r="AZ986">
        <v>0.5</v>
      </c>
      <c r="BA986">
        <v>13890</v>
      </c>
      <c r="BB986">
        <v>3058</v>
      </c>
      <c r="BC986">
        <v>12361</v>
      </c>
      <c r="BD986">
        <v>42690</v>
      </c>
      <c r="BE986">
        <v>3.07</v>
      </c>
    </row>
    <row r="987" spans="37:57" x14ac:dyDescent="0.3">
      <c r="AK987">
        <v>2008</v>
      </c>
      <c r="AL987">
        <v>95</v>
      </c>
      <c r="AM987">
        <v>0.34610000000000002</v>
      </c>
      <c r="AN987">
        <v>0.29504000000000002</v>
      </c>
      <c r="AO987">
        <v>0.5</v>
      </c>
      <c r="AP987">
        <v>4650</v>
      </c>
      <c r="AQ987">
        <v>1372</v>
      </c>
      <c r="AR987">
        <v>3964</v>
      </c>
      <c r="AS987">
        <v>11590</v>
      </c>
      <c r="AT987">
        <v>2.4900000000000002</v>
      </c>
      <c r="AV987">
        <v>2008</v>
      </c>
      <c r="AW987">
        <v>95</v>
      </c>
      <c r="AX987">
        <v>0.29215000000000002</v>
      </c>
      <c r="AY987">
        <v>0.25491999999999998</v>
      </c>
      <c r="AZ987">
        <v>0.5</v>
      </c>
      <c r="BA987">
        <v>10832</v>
      </c>
      <c r="BB987">
        <v>2761</v>
      </c>
      <c r="BC987">
        <v>9451</v>
      </c>
      <c r="BD987">
        <v>30329</v>
      </c>
      <c r="BE987">
        <v>2.8</v>
      </c>
    </row>
    <row r="988" spans="37:57" x14ac:dyDescent="0.3">
      <c r="AK988">
        <v>2008</v>
      </c>
      <c r="AL988">
        <v>96</v>
      </c>
      <c r="AM988">
        <v>0.37766</v>
      </c>
      <c r="AN988">
        <v>0.31768000000000002</v>
      </c>
      <c r="AO988">
        <v>0.5</v>
      </c>
      <c r="AP988">
        <v>3278</v>
      </c>
      <c r="AQ988">
        <v>1041</v>
      </c>
      <c r="AR988">
        <v>2757</v>
      </c>
      <c r="AS988">
        <v>7626</v>
      </c>
      <c r="AT988">
        <v>2.33</v>
      </c>
      <c r="AV988">
        <v>2008</v>
      </c>
      <c r="AW988">
        <v>96</v>
      </c>
      <c r="AX988">
        <v>0.3246</v>
      </c>
      <c r="AY988">
        <v>0.27927000000000002</v>
      </c>
      <c r="AZ988">
        <v>0.5</v>
      </c>
      <c r="BA988">
        <v>8071</v>
      </c>
      <c r="BB988">
        <v>2254</v>
      </c>
      <c r="BC988">
        <v>6944</v>
      </c>
      <c r="BD988">
        <v>20878</v>
      </c>
      <c r="BE988">
        <v>2.59</v>
      </c>
    </row>
    <row r="989" spans="37:57" x14ac:dyDescent="0.3">
      <c r="AK989">
        <v>2008</v>
      </c>
      <c r="AL989">
        <v>97</v>
      </c>
      <c r="AM989">
        <v>0.4103</v>
      </c>
      <c r="AN989">
        <v>0.34045999999999998</v>
      </c>
      <c r="AO989">
        <v>0.5</v>
      </c>
      <c r="AP989">
        <v>2237</v>
      </c>
      <c r="AQ989">
        <v>762</v>
      </c>
      <c r="AR989">
        <v>1856</v>
      </c>
      <c r="AS989">
        <v>4869</v>
      </c>
      <c r="AT989">
        <v>2.1800000000000002</v>
      </c>
      <c r="AV989">
        <v>2008</v>
      </c>
      <c r="AW989">
        <v>97</v>
      </c>
      <c r="AX989">
        <v>0.35881000000000002</v>
      </c>
      <c r="AY989">
        <v>0.30423</v>
      </c>
      <c r="AZ989">
        <v>0.5</v>
      </c>
      <c r="BA989">
        <v>5817</v>
      </c>
      <c r="BB989">
        <v>1770</v>
      </c>
      <c r="BC989">
        <v>4932</v>
      </c>
      <c r="BD989">
        <v>13934</v>
      </c>
      <c r="BE989">
        <v>2.4</v>
      </c>
    </row>
    <row r="990" spans="37:57" x14ac:dyDescent="0.3">
      <c r="AK990">
        <v>2008</v>
      </c>
      <c r="AL990">
        <v>98</v>
      </c>
      <c r="AM990">
        <v>0.44374999999999998</v>
      </c>
      <c r="AN990">
        <v>0.36316999999999999</v>
      </c>
      <c r="AO990">
        <v>0.5</v>
      </c>
      <c r="AP990">
        <v>1475</v>
      </c>
      <c r="AQ990">
        <v>536</v>
      </c>
      <c r="AR990">
        <v>1207</v>
      </c>
      <c r="AS990">
        <v>3013</v>
      </c>
      <c r="AT990">
        <v>2.04</v>
      </c>
      <c r="AV990">
        <v>2008</v>
      </c>
      <c r="AW990">
        <v>98</v>
      </c>
      <c r="AX990">
        <v>0.39452999999999999</v>
      </c>
      <c r="AY990">
        <v>0.32952999999999999</v>
      </c>
      <c r="AZ990">
        <v>0.5</v>
      </c>
      <c r="BA990">
        <v>4047</v>
      </c>
      <c r="BB990">
        <v>1334</v>
      </c>
      <c r="BC990">
        <v>3380</v>
      </c>
      <c r="BD990">
        <v>9002</v>
      </c>
      <c r="BE990">
        <v>2.2200000000000002</v>
      </c>
    </row>
    <row r="991" spans="37:57" x14ac:dyDescent="0.3">
      <c r="AK991">
        <v>2008</v>
      </c>
      <c r="AL991">
        <v>99</v>
      </c>
      <c r="AM991">
        <v>0.47771999999999998</v>
      </c>
      <c r="AN991">
        <v>0.38561000000000001</v>
      </c>
      <c r="AO991">
        <v>0.5</v>
      </c>
      <c r="AP991">
        <v>939</v>
      </c>
      <c r="AQ991">
        <v>362</v>
      </c>
      <c r="AR991">
        <v>758</v>
      </c>
      <c r="AS991">
        <v>1805</v>
      </c>
      <c r="AT991">
        <v>1.92</v>
      </c>
      <c r="AV991">
        <v>2008</v>
      </c>
      <c r="AW991">
        <v>99</v>
      </c>
      <c r="AX991">
        <v>0.43141000000000002</v>
      </c>
      <c r="AY991">
        <v>0.35487000000000002</v>
      </c>
      <c r="AZ991">
        <v>0.5</v>
      </c>
      <c r="BA991">
        <v>2713</v>
      </c>
      <c r="BB991">
        <v>963</v>
      </c>
      <c r="BC991">
        <v>2232</v>
      </c>
      <c r="BD991">
        <v>5622</v>
      </c>
      <c r="BE991">
        <v>2.0699999999999998</v>
      </c>
    </row>
    <row r="992" spans="37:57" x14ac:dyDescent="0.3">
      <c r="AK992">
        <v>2008</v>
      </c>
      <c r="AL992">
        <v>100</v>
      </c>
      <c r="AM992">
        <v>0.51188999999999996</v>
      </c>
      <c r="AN992">
        <v>0.40758</v>
      </c>
      <c r="AO992">
        <v>0.5</v>
      </c>
      <c r="AP992">
        <v>577</v>
      </c>
      <c r="AQ992">
        <v>235</v>
      </c>
      <c r="AR992">
        <v>460</v>
      </c>
      <c r="AS992">
        <v>1047</v>
      </c>
      <c r="AT992">
        <v>1.81</v>
      </c>
      <c r="AV992">
        <v>2008</v>
      </c>
      <c r="AW992">
        <v>100</v>
      </c>
      <c r="AX992">
        <v>0.46906999999999999</v>
      </c>
      <c r="AY992">
        <v>0.37996000000000002</v>
      </c>
      <c r="AZ992">
        <v>0.5</v>
      </c>
      <c r="BA992">
        <v>1751</v>
      </c>
      <c r="BB992">
        <v>665</v>
      </c>
      <c r="BC992">
        <v>1418</v>
      </c>
      <c r="BD992">
        <v>3390</v>
      </c>
      <c r="BE992">
        <v>1.94</v>
      </c>
    </row>
    <row r="993" spans="37:57" x14ac:dyDescent="0.3">
      <c r="AK993">
        <v>2008</v>
      </c>
      <c r="AL993">
        <v>101</v>
      </c>
      <c r="AM993">
        <v>0.54596</v>
      </c>
      <c r="AN993">
        <v>0.42887999999999998</v>
      </c>
      <c r="AO993">
        <v>0.5</v>
      </c>
      <c r="AP993">
        <v>342</v>
      </c>
      <c r="AQ993">
        <v>147</v>
      </c>
      <c r="AR993">
        <v>269</v>
      </c>
      <c r="AS993">
        <v>587</v>
      </c>
      <c r="AT993">
        <v>1.72</v>
      </c>
      <c r="AV993">
        <v>2008</v>
      </c>
      <c r="AW993">
        <v>101</v>
      </c>
      <c r="AX993">
        <v>0.50709000000000004</v>
      </c>
      <c r="AY993">
        <v>0.40451999999999999</v>
      </c>
      <c r="AZ993">
        <v>0.5</v>
      </c>
      <c r="BA993">
        <v>1085</v>
      </c>
      <c r="BB993">
        <v>439</v>
      </c>
      <c r="BC993">
        <v>866</v>
      </c>
      <c r="BD993">
        <v>1972</v>
      </c>
      <c r="BE993">
        <v>1.82</v>
      </c>
    </row>
    <row r="994" spans="37:57" x14ac:dyDescent="0.3">
      <c r="AK994">
        <v>2008</v>
      </c>
      <c r="AL994">
        <v>102</v>
      </c>
      <c r="AM994">
        <v>0.5796</v>
      </c>
      <c r="AN994">
        <v>0.44936999999999999</v>
      </c>
      <c r="AO994">
        <v>0.5</v>
      </c>
      <c r="AP994">
        <v>195</v>
      </c>
      <c r="AQ994">
        <v>88</v>
      </c>
      <c r="AR994">
        <v>151</v>
      </c>
      <c r="AS994">
        <v>319</v>
      </c>
      <c r="AT994">
        <v>1.63</v>
      </c>
      <c r="AV994">
        <v>2008</v>
      </c>
      <c r="AW994">
        <v>102</v>
      </c>
      <c r="AX994">
        <v>0.54501999999999995</v>
      </c>
      <c r="AY994">
        <v>0.42830000000000001</v>
      </c>
      <c r="AZ994">
        <v>0.5</v>
      </c>
      <c r="BA994">
        <v>646</v>
      </c>
      <c r="BB994">
        <v>277</v>
      </c>
      <c r="BC994">
        <v>508</v>
      </c>
      <c r="BD994">
        <v>1106</v>
      </c>
      <c r="BE994">
        <v>1.71</v>
      </c>
    </row>
    <row r="995" spans="37:57" x14ac:dyDescent="0.3">
      <c r="AK995">
        <v>2008</v>
      </c>
      <c r="AL995">
        <v>103</v>
      </c>
      <c r="AM995">
        <v>0.61251</v>
      </c>
      <c r="AN995">
        <v>0.46890999999999999</v>
      </c>
      <c r="AO995">
        <v>0.5</v>
      </c>
      <c r="AP995">
        <v>108</v>
      </c>
      <c r="AQ995">
        <v>50</v>
      </c>
      <c r="AR995">
        <v>82</v>
      </c>
      <c r="AS995">
        <v>167</v>
      </c>
      <c r="AT995">
        <v>1.56</v>
      </c>
      <c r="AV995">
        <v>2008</v>
      </c>
      <c r="AW995">
        <v>103</v>
      </c>
      <c r="AX995">
        <v>0.58243</v>
      </c>
      <c r="AY995">
        <v>0.45107000000000003</v>
      </c>
      <c r="AZ995">
        <v>0.5</v>
      </c>
      <c r="BA995">
        <v>370</v>
      </c>
      <c r="BB995">
        <v>167</v>
      </c>
      <c r="BC995">
        <v>286</v>
      </c>
      <c r="BD995">
        <v>598</v>
      </c>
      <c r="BE995">
        <v>1.62</v>
      </c>
    </row>
    <row r="996" spans="37:57" x14ac:dyDescent="0.3">
      <c r="AK996">
        <v>2008</v>
      </c>
      <c r="AL996">
        <v>104</v>
      </c>
      <c r="AM996">
        <v>0.64442999999999995</v>
      </c>
      <c r="AN996">
        <v>0.48738999999999999</v>
      </c>
      <c r="AO996">
        <v>0.5</v>
      </c>
      <c r="AP996">
        <v>57</v>
      </c>
      <c r="AQ996">
        <v>28</v>
      </c>
      <c r="AR996">
        <v>43</v>
      </c>
      <c r="AS996">
        <v>85</v>
      </c>
      <c r="AT996">
        <v>1.49</v>
      </c>
      <c r="AV996">
        <v>2008</v>
      </c>
      <c r="AW996">
        <v>104</v>
      </c>
      <c r="AX996">
        <v>0.61892999999999998</v>
      </c>
      <c r="AY996">
        <v>0.47266000000000002</v>
      </c>
      <c r="AZ996">
        <v>0.5</v>
      </c>
      <c r="BA996">
        <v>203</v>
      </c>
      <c r="BB996">
        <v>96</v>
      </c>
      <c r="BC996">
        <v>155</v>
      </c>
      <c r="BD996">
        <v>312</v>
      </c>
      <c r="BE996">
        <v>1.54</v>
      </c>
    </row>
    <row r="997" spans="37:57" x14ac:dyDescent="0.3">
      <c r="AK997">
        <v>2008</v>
      </c>
      <c r="AL997">
        <v>105</v>
      </c>
      <c r="AM997">
        <v>0.67510999999999999</v>
      </c>
      <c r="AN997">
        <v>0.50473999999999997</v>
      </c>
      <c r="AO997">
        <v>0.5</v>
      </c>
      <c r="AP997">
        <v>29</v>
      </c>
      <c r="AQ997">
        <v>15</v>
      </c>
      <c r="AR997">
        <v>22</v>
      </c>
      <c r="AS997">
        <v>42</v>
      </c>
      <c r="AT997">
        <v>1.43</v>
      </c>
      <c r="AV997">
        <v>2008</v>
      </c>
      <c r="AW997">
        <v>105</v>
      </c>
      <c r="AX997">
        <v>0.65412000000000003</v>
      </c>
      <c r="AY997">
        <v>0.49291000000000001</v>
      </c>
      <c r="AZ997">
        <v>0.5</v>
      </c>
      <c r="BA997">
        <v>107</v>
      </c>
      <c r="BB997">
        <v>53</v>
      </c>
      <c r="BC997">
        <v>81</v>
      </c>
      <c r="BD997">
        <v>157</v>
      </c>
      <c r="BE997">
        <v>1.47</v>
      </c>
    </row>
    <row r="998" spans="37:57" x14ac:dyDescent="0.3">
      <c r="AK998">
        <v>2008</v>
      </c>
      <c r="AL998">
        <v>106</v>
      </c>
      <c r="AM998">
        <v>0.70437000000000005</v>
      </c>
      <c r="AN998">
        <v>0.52090999999999998</v>
      </c>
      <c r="AO998">
        <v>0.5</v>
      </c>
      <c r="AP998">
        <v>14</v>
      </c>
      <c r="AQ998">
        <v>8</v>
      </c>
      <c r="AR998">
        <v>11</v>
      </c>
      <c r="AS998">
        <v>20</v>
      </c>
      <c r="AT998">
        <v>1.38</v>
      </c>
      <c r="AV998">
        <v>2008</v>
      </c>
      <c r="AW998">
        <v>106</v>
      </c>
      <c r="AX998">
        <v>0.68771000000000004</v>
      </c>
      <c r="AY998">
        <v>0.51173999999999997</v>
      </c>
      <c r="AZ998">
        <v>0.5</v>
      </c>
      <c r="BA998">
        <v>54</v>
      </c>
      <c r="BB998">
        <v>28</v>
      </c>
      <c r="BC998">
        <v>40</v>
      </c>
      <c r="BD998">
        <v>76</v>
      </c>
      <c r="BE998">
        <v>1.4</v>
      </c>
    </row>
    <row r="999" spans="37:57" x14ac:dyDescent="0.3">
      <c r="AK999">
        <v>2008</v>
      </c>
      <c r="AL999">
        <v>107</v>
      </c>
      <c r="AM999">
        <v>0.73202999999999996</v>
      </c>
      <c r="AN999">
        <v>0.53588999999999998</v>
      </c>
      <c r="AO999">
        <v>0.5</v>
      </c>
      <c r="AP999">
        <v>7</v>
      </c>
      <c r="AQ999">
        <v>4</v>
      </c>
      <c r="AR999">
        <v>5</v>
      </c>
      <c r="AS999">
        <v>9</v>
      </c>
      <c r="AT999">
        <v>1.33</v>
      </c>
      <c r="AV999">
        <v>2008</v>
      </c>
      <c r="AW999">
        <v>107</v>
      </c>
      <c r="AX999">
        <v>0.71943000000000001</v>
      </c>
      <c r="AY999">
        <v>0.52910000000000001</v>
      </c>
      <c r="AZ999">
        <v>0.5</v>
      </c>
      <c r="BA999">
        <v>26</v>
      </c>
      <c r="BB999">
        <v>14</v>
      </c>
      <c r="BC999">
        <v>19</v>
      </c>
      <c r="BD999">
        <v>36</v>
      </c>
      <c r="BE999">
        <v>1.35</v>
      </c>
    </row>
    <row r="1000" spans="37:57" x14ac:dyDescent="0.3">
      <c r="AK1000">
        <v>2008</v>
      </c>
      <c r="AL1000">
        <v>108</v>
      </c>
      <c r="AM1000">
        <v>0.75799000000000005</v>
      </c>
      <c r="AN1000">
        <v>0.54966999999999999</v>
      </c>
      <c r="AO1000">
        <v>0.5</v>
      </c>
      <c r="AP1000">
        <v>3</v>
      </c>
      <c r="AQ1000">
        <v>2</v>
      </c>
      <c r="AR1000">
        <v>2</v>
      </c>
      <c r="AS1000">
        <v>4</v>
      </c>
      <c r="AT1000">
        <v>1.29</v>
      </c>
      <c r="AV1000">
        <v>2008</v>
      </c>
      <c r="AW1000">
        <v>108</v>
      </c>
      <c r="AX1000">
        <v>0.74911000000000005</v>
      </c>
      <c r="AY1000">
        <v>0.54498000000000002</v>
      </c>
      <c r="AZ1000">
        <v>0.5</v>
      </c>
      <c r="BA1000">
        <v>12</v>
      </c>
      <c r="BB1000">
        <v>7</v>
      </c>
      <c r="BC1000">
        <v>9</v>
      </c>
      <c r="BD1000">
        <v>16</v>
      </c>
      <c r="BE1000">
        <v>1.31</v>
      </c>
    </row>
    <row r="1001" spans="37:57" x14ac:dyDescent="0.3">
      <c r="AK1001">
        <v>2008</v>
      </c>
      <c r="AL1001">
        <v>109</v>
      </c>
      <c r="AM1001">
        <v>0.78219000000000005</v>
      </c>
      <c r="AN1001">
        <v>0.56228</v>
      </c>
      <c r="AO1001">
        <v>0.5</v>
      </c>
      <c r="AP1001">
        <v>1</v>
      </c>
      <c r="AQ1001">
        <v>1</v>
      </c>
      <c r="AR1001">
        <v>1</v>
      </c>
      <c r="AS1001">
        <v>2</v>
      </c>
      <c r="AT1001">
        <v>1.26</v>
      </c>
      <c r="AV1001">
        <v>2008</v>
      </c>
      <c r="AW1001">
        <v>109</v>
      </c>
      <c r="AX1001">
        <v>0.77661999999999998</v>
      </c>
      <c r="AY1001">
        <v>0.55940000000000001</v>
      </c>
      <c r="AZ1001">
        <v>0.5</v>
      </c>
      <c r="BA1001">
        <v>6</v>
      </c>
      <c r="BB1001">
        <v>3</v>
      </c>
      <c r="BC1001">
        <v>4</v>
      </c>
      <c r="BD1001">
        <v>7</v>
      </c>
      <c r="BE1001">
        <v>1.27</v>
      </c>
    </row>
    <row r="1002" spans="37:57" x14ac:dyDescent="0.3">
      <c r="AK1002">
        <v>2008</v>
      </c>
      <c r="AL1002" t="s">
        <v>10</v>
      </c>
      <c r="AM1002">
        <v>0.80459000000000003</v>
      </c>
      <c r="AN1002">
        <v>1</v>
      </c>
      <c r="AO1002">
        <v>1.24</v>
      </c>
      <c r="AP1002">
        <v>1</v>
      </c>
      <c r="AQ1002">
        <v>1</v>
      </c>
      <c r="AR1002">
        <v>1</v>
      </c>
      <c r="AS1002">
        <v>1</v>
      </c>
      <c r="AT1002">
        <v>1.24</v>
      </c>
      <c r="AV1002">
        <v>2008</v>
      </c>
      <c r="AW1002" t="s">
        <v>10</v>
      </c>
      <c r="AX1002">
        <v>0.80191000000000001</v>
      </c>
      <c r="AY1002">
        <v>1</v>
      </c>
      <c r="AZ1002">
        <v>1.25</v>
      </c>
      <c r="BA1002">
        <v>3</v>
      </c>
      <c r="BB1002">
        <v>3</v>
      </c>
      <c r="BC1002">
        <v>3</v>
      </c>
      <c r="BD1002">
        <v>3</v>
      </c>
      <c r="BE1002">
        <v>1.25</v>
      </c>
    </row>
    <row r="1003" spans="37:57" x14ac:dyDescent="0.3">
      <c r="AK1003">
        <v>2009</v>
      </c>
      <c r="AL1003">
        <v>0</v>
      </c>
      <c r="AM1003">
        <v>2.5899999999999999E-3</v>
      </c>
      <c r="AN1003">
        <v>2.5799999999999998E-3</v>
      </c>
      <c r="AO1003">
        <v>0.05</v>
      </c>
      <c r="AP1003">
        <v>100000</v>
      </c>
      <c r="AQ1003">
        <v>258</v>
      </c>
      <c r="AR1003">
        <v>99755</v>
      </c>
      <c r="AS1003">
        <v>7933485</v>
      </c>
      <c r="AT1003">
        <v>79.33</v>
      </c>
      <c r="AV1003">
        <v>2009</v>
      </c>
      <c r="AW1003">
        <v>0</v>
      </c>
      <c r="AX1003">
        <v>2.4199999999999998E-3</v>
      </c>
      <c r="AY1003">
        <v>2.4099999999999998E-3</v>
      </c>
      <c r="AZ1003">
        <v>0.06</v>
      </c>
      <c r="BA1003">
        <v>100000</v>
      </c>
      <c r="BB1003">
        <v>241</v>
      </c>
      <c r="BC1003">
        <v>99773</v>
      </c>
      <c r="BD1003">
        <v>8332631</v>
      </c>
      <c r="BE1003">
        <v>83.33</v>
      </c>
    </row>
    <row r="1004" spans="37:57" x14ac:dyDescent="0.3">
      <c r="AK1004">
        <v>2009</v>
      </c>
      <c r="AL1004">
        <v>1</v>
      </c>
      <c r="AM1004">
        <v>4.0999999999999999E-4</v>
      </c>
      <c r="AN1004">
        <v>4.0999999999999999E-4</v>
      </c>
      <c r="AO1004">
        <v>0.5</v>
      </c>
      <c r="AP1004">
        <v>99742</v>
      </c>
      <c r="AQ1004">
        <v>40</v>
      </c>
      <c r="AR1004">
        <v>99721</v>
      </c>
      <c r="AS1004">
        <v>7833730</v>
      </c>
      <c r="AT1004">
        <v>78.540000000000006</v>
      </c>
      <c r="AV1004">
        <v>2009</v>
      </c>
      <c r="AW1004">
        <v>1</v>
      </c>
      <c r="AX1004">
        <v>2.4000000000000001E-4</v>
      </c>
      <c r="AY1004">
        <v>2.4000000000000001E-4</v>
      </c>
      <c r="AZ1004">
        <v>0.5</v>
      </c>
      <c r="BA1004">
        <v>99759</v>
      </c>
      <c r="BB1004">
        <v>24</v>
      </c>
      <c r="BC1004">
        <v>99747</v>
      </c>
      <c r="BD1004">
        <v>8232858</v>
      </c>
      <c r="BE1004">
        <v>82.53</v>
      </c>
    </row>
    <row r="1005" spans="37:57" x14ac:dyDescent="0.3">
      <c r="AK1005">
        <v>2009</v>
      </c>
      <c r="AL1005">
        <v>2</v>
      </c>
      <c r="AM1005">
        <v>2.7E-4</v>
      </c>
      <c r="AN1005">
        <v>2.7E-4</v>
      </c>
      <c r="AO1005">
        <v>0.5</v>
      </c>
      <c r="AP1005">
        <v>99701</v>
      </c>
      <c r="AQ1005">
        <v>27</v>
      </c>
      <c r="AR1005">
        <v>99688</v>
      </c>
      <c r="AS1005">
        <v>7734009</v>
      </c>
      <c r="AT1005">
        <v>77.569999999999993</v>
      </c>
      <c r="AV1005">
        <v>2009</v>
      </c>
      <c r="AW1005">
        <v>2</v>
      </c>
      <c r="AX1005">
        <v>1.7000000000000001E-4</v>
      </c>
      <c r="AY1005">
        <v>1.7000000000000001E-4</v>
      </c>
      <c r="AZ1005">
        <v>0.5</v>
      </c>
      <c r="BA1005">
        <v>99735</v>
      </c>
      <c r="BB1005">
        <v>17</v>
      </c>
      <c r="BC1005">
        <v>99726</v>
      </c>
      <c r="BD1005">
        <v>8133111</v>
      </c>
      <c r="BE1005">
        <v>81.55</v>
      </c>
    </row>
    <row r="1006" spans="37:57" x14ac:dyDescent="0.3">
      <c r="AK1006">
        <v>2009</v>
      </c>
      <c r="AL1006">
        <v>3</v>
      </c>
      <c r="AM1006">
        <v>2.2000000000000001E-4</v>
      </c>
      <c r="AN1006">
        <v>2.2000000000000001E-4</v>
      </c>
      <c r="AO1006">
        <v>0.5</v>
      </c>
      <c r="AP1006">
        <v>99675</v>
      </c>
      <c r="AQ1006">
        <v>22</v>
      </c>
      <c r="AR1006">
        <v>99664</v>
      </c>
      <c r="AS1006">
        <v>7634321</v>
      </c>
      <c r="AT1006">
        <v>76.59</v>
      </c>
      <c r="AV1006">
        <v>2009</v>
      </c>
      <c r="AW1006">
        <v>3</v>
      </c>
      <c r="AX1006">
        <v>1.7000000000000001E-4</v>
      </c>
      <c r="AY1006">
        <v>1.7000000000000001E-4</v>
      </c>
      <c r="AZ1006">
        <v>0.5</v>
      </c>
      <c r="BA1006">
        <v>99718</v>
      </c>
      <c r="BB1006">
        <v>17</v>
      </c>
      <c r="BC1006">
        <v>99709</v>
      </c>
      <c r="BD1006">
        <v>8033385</v>
      </c>
      <c r="BE1006">
        <v>80.56</v>
      </c>
    </row>
    <row r="1007" spans="37:57" x14ac:dyDescent="0.3">
      <c r="AK1007">
        <v>2009</v>
      </c>
      <c r="AL1007">
        <v>4</v>
      </c>
      <c r="AM1007">
        <v>6.9999999999999994E-5</v>
      </c>
      <c r="AN1007">
        <v>6.9999999999999994E-5</v>
      </c>
      <c r="AO1007">
        <v>0.5</v>
      </c>
      <c r="AP1007">
        <v>99653</v>
      </c>
      <c r="AQ1007">
        <v>7</v>
      </c>
      <c r="AR1007">
        <v>99649</v>
      </c>
      <c r="AS1007">
        <v>7534657</v>
      </c>
      <c r="AT1007">
        <v>75.61</v>
      </c>
      <c r="AV1007">
        <v>2009</v>
      </c>
      <c r="AW1007">
        <v>4</v>
      </c>
      <c r="AX1007">
        <v>2.0000000000000002E-5</v>
      </c>
      <c r="AY1007">
        <v>2.0000000000000002E-5</v>
      </c>
      <c r="AZ1007">
        <v>0.5</v>
      </c>
      <c r="BA1007">
        <v>99700</v>
      </c>
      <c r="BB1007">
        <v>2</v>
      </c>
      <c r="BC1007">
        <v>99699</v>
      </c>
      <c r="BD1007">
        <v>7933676</v>
      </c>
      <c r="BE1007">
        <v>79.58</v>
      </c>
    </row>
    <row r="1008" spans="37:57" x14ac:dyDescent="0.3">
      <c r="AK1008">
        <v>2009</v>
      </c>
      <c r="AL1008">
        <v>5</v>
      </c>
      <c r="AM1008">
        <v>6.9999999999999994E-5</v>
      </c>
      <c r="AN1008">
        <v>6.9999999999999994E-5</v>
      </c>
      <c r="AO1008">
        <v>0.5</v>
      </c>
      <c r="AP1008">
        <v>99645</v>
      </c>
      <c r="AQ1008">
        <v>7</v>
      </c>
      <c r="AR1008">
        <v>99642</v>
      </c>
      <c r="AS1008">
        <v>7435008</v>
      </c>
      <c r="AT1008">
        <v>74.61</v>
      </c>
      <c r="AV1008">
        <v>2009</v>
      </c>
      <c r="AW1008">
        <v>5</v>
      </c>
      <c r="AX1008">
        <v>8.0000000000000007E-5</v>
      </c>
      <c r="AY1008">
        <v>8.0000000000000007E-5</v>
      </c>
      <c r="AZ1008">
        <v>0.5</v>
      </c>
      <c r="BA1008">
        <v>99699</v>
      </c>
      <c r="BB1008">
        <v>8</v>
      </c>
      <c r="BC1008">
        <v>99695</v>
      </c>
      <c r="BD1008">
        <v>7833976</v>
      </c>
      <c r="BE1008">
        <v>78.58</v>
      </c>
    </row>
    <row r="1009" spans="37:57" x14ac:dyDescent="0.3">
      <c r="AK1009">
        <v>2009</v>
      </c>
      <c r="AL1009">
        <v>6</v>
      </c>
      <c r="AM1009">
        <v>1.1E-4</v>
      </c>
      <c r="AN1009">
        <v>1.1E-4</v>
      </c>
      <c r="AO1009">
        <v>0.5</v>
      </c>
      <c r="AP1009">
        <v>99638</v>
      </c>
      <c r="AQ1009">
        <v>11</v>
      </c>
      <c r="AR1009">
        <v>99632</v>
      </c>
      <c r="AS1009">
        <v>7335366</v>
      </c>
      <c r="AT1009">
        <v>73.62</v>
      </c>
      <c r="AV1009">
        <v>2009</v>
      </c>
      <c r="AW1009">
        <v>6</v>
      </c>
      <c r="AX1009">
        <v>6.0000000000000002E-5</v>
      </c>
      <c r="AY1009">
        <v>6.0000000000000002E-5</v>
      </c>
      <c r="AZ1009">
        <v>0.5</v>
      </c>
      <c r="BA1009">
        <v>99691</v>
      </c>
      <c r="BB1009">
        <v>6</v>
      </c>
      <c r="BC1009">
        <v>99688</v>
      </c>
      <c r="BD1009">
        <v>7734282</v>
      </c>
      <c r="BE1009">
        <v>77.58</v>
      </c>
    </row>
    <row r="1010" spans="37:57" x14ac:dyDescent="0.3">
      <c r="AK1010">
        <v>2009</v>
      </c>
      <c r="AL1010">
        <v>7</v>
      </c>
      <c r="AM1010">
        <v>1.2E-4</v>
      </c>
      <c r="AN1010">
        <v>1.2E-4</v>
      </c>
      <c r="AO1010">
        <v>0.5</v>
      </c>
      <c r="AP1010">
        <v>99627</v>
      </c>
      <c r="AQ1010">
        <v>12</v>
      </c>
      <c r="AR1010">
        <v>99621</v>
      </c>
      <c r="AS1010">
        <v>7235734</v>
      </c>
      <c r="AT1010">
        <v>72.63</v>
      </c>
      <c r="AV1010">
        <v>2009</v>
      </c>
      <c r="AW1010">
        <v>7</v>
      </c>
      <c r="AX1010">
        <v>1.4999999999999999E-4</v>
      </c>
      <c r="AY1010">
        <v>1.4999999999999999E-4</v>
      </c>
      <c r="AZ1010">
        <v>0.5</v>
      </c>
      <c r="BA1010">
        <v>99685</v>
      </c>
      <c r="BB1010">
        <v>15</v>
      </c>
      <c r="BC1010">
        <v>99677</v>
      </c>
      <c r="BD1010">
        <v>7634594</v>
      </c>
      <c r="BE1010">
        <v>76.59</v>
      </c>
    </row>
    <row r="1011" spans="37:57" x14ac:dyDescent="0.3">
      <c r="AK1011">
        <v>2009</v>
      </c>
      <c r="AL1011">
        <v>8</v>
      </c>
      <c r="AM1011">
        <v>1.3999999999999999E-4</v>
      </c>
      <c r="AN1011">
        <v>1.3999999999999999E-4</v>
      </c>
      <c r="AO1011">
        <v>0.5</v>
      </c>
      <c r="AP1011">
        <v>99615</v>
      </c>
      <c r="AQ1011">
        <v>14</v>
      </c>
      <c r="AR1011">
        <v>99608</v>
      </c>
      <c r="AS1011">
        <v>7136113</v>
      </c>
      <c r="AT1011">
        <v>71.64</v>
      </c>
      <c r="AV1011">
        <v>2009</v>
      </c>
      <c r="AW1011">
        <v>8</v>
      </c>
      <c r="AX1011">
        <v>6.0000000000000002E-5</v>
      </c>
      <c r="AY1011">
        <v>6.0000000000000002E-5</v>
      </c>
      <c r="AZ1011">
        <v>0.5</v>
      </c>
      <c r="BA1011">
        <v>99670</v>
      </c>
      <c r="BB1011">
        <v>6</v>
      </c>
      <c r="BC1011">
        <v>99667</v>
      </c>
      <c r="BD1011">
        <v>7534917</v>
      </c>
      <c r="BE1011">
        <v>75.599999999999994</v>
      </c>
    </row>
    <row r="1012" spans="37:57" x14ac:dyDescent="0.3">
      <c r="AK1012">
        <v>2009</v>
      </c>
      <c r="AL1012">
        <v>9</v>
      </c>
      <c r="AM1012">
        <v>1E-4</v>
      </c>
      <c r="AN1012">
        <v>1E-4</v>
      </c>
      <c r="AO1012">
        <v>0.5</v>
      </c>
      <c r="AP1012">
        <v>99601</v>
      </c>
      <c r="AQ1012">
        <v>10</v>
      </c>
      <c r="AR1012">
        <v>99596</v>
      </c>
      <c r="AS1012">
        <v>7036506</v>
      </c>
      <c r="AT1012">
        <v>70.650000000000006</v>
      </c>
      <c r="AV1012">
        <v>2009</v>
      </c>
      <c r="AW1012">
        <v>9</v>
      </c>
      <c r="AX1012">
        <v>4.0000000000000003E-5</v>
      </c>
      <c r="AY1012">
        <v>4.0000000000000003E-5</v>
      </c>
      <c r="AZ1012">
        <v>0.5</v>
      </c>
      <c r="BA1012">
        <v>99664</v>
      </c>
      <c r="BB1012">
        <v>4</v>
      </c>
      <c r="BC1012">
        <v>99662</v>
      </c>
      <c r="BD1012">
        <v>7435250</v>
      </c>
      <c r="BE1012">
        <v>74.599999999999994</v>
      </c>
    </row>
    <row r="1013" spans="37:57" x14ac:dyDescent="0.3">
      <c r="AK1013">
        <v>2009</v>
      </c>
      <c r="AL1013">
        <v>10</v>
      </c>
      <c r="AM1013">
        <v>1.2E-4</v>
      </c>
      <c r="AN1013">
        <v>1.2E-4</v>
      </c>
      <c r="AO1013">
        <v>0.5</v>
      </c>
      <c r="AP1013">
        <v>99590</v>
      </c>
      <c r="AQ1013">
        <v>12</v>
      </c>
      <c r="AR1013">
        <v>99584</v>
      </c>
      <c r="AS1013">
        <v>6936910</v>
      </c>
      <c r="AT1013">
        <v>69.650000000000006</v>
      </c>
      <c r="AV1013">
        <v>2009</v>
      </c>
      <c r="AW1013">
        <v>10</v>
      </c>
      <c r="AX1013">
        <v>6.9999999999999994E-5</v>
      </c>
      <c r="AY1013">
        <v>6.9999999999999994E-5</v>
      </c>
      <c r="AZ1013">
        <v>0.5</v>
      </c>
      <c r="BA1013">
        <v>99659</v>
      </c>
      <c r="BB1013">
        <v>7</v>
      </c>
      <c r="BC1013">
        <v>99656</v>
      </c>
      <c r="BD1013">
        <v>7335588</v>
      </c>
      <c r="BE1013">
        <v>73.61</v>
      </c>
    </row>
    <row r="1014" spans="37:57" x14ac:dyDescent="0.3">
      <c r="AK1014">
        <v>2009</v>
      </c>
      <c r="AL1014">
        <v>11</v>
      </c>
      <c r="AM1014">
        <v>6.0000000000000002E-5</v>
      </c>
      <c r="AN1014">
        <v>6.0000000000000002E-5</v>
      </c>
      <c r="AO1014">
        <v>0.5</v>
      </c>
      <c r="AP1014">
        <v>99578</v>
      </c>
      <c r="AQ1014">
        <v>6</v>
      </c>
      <c r="AR1014">
        <v>99575</v>
      </c>
      <c r="AS1014">
        <v>6837326</v>
      </c>
      <c r="AT1014">
        <v>68.66</v>
      </c>
      <c r="AV1014">
        <v>2009</v>
      </c>
      <c r="AW1014">
        <v>11</v>
      </c>
      <c r="AX1014">
        <v>9.0000000000000006E-5</v>
      </c>
      <c r="AY1014">
        <v>9.0000000000000006E-5</v>
      </c>
      <c r="AZ1014">
        <v>0.5</v>
      </c>
      <c r="BA1014">
        <v>99653</v>
      </c>
      <c r="BB1014">
        <v>9</v>
      </c>
      <c r="BC1014">
        <v>99649</v>
      </c>
      <c r="BD1014">
        <v>7235932</v>
      </c>
      <c r="BE1014">
        <v>72.61</v>
      </c>
    </row>
    <row r="1015" spans="37:57" x14ac:dyDescent="0.3">
      <c r="AK1015">
        <v>2009</v>
      </c>
      <c r="AL1015">
        <v>12</v>
      </c>
      <c r="AM1015">
        <v>1.2E-4</v>
      </c>
      <c r="AN1015">
        <v>1.2E-4</v>
      </c>
      <c r="AO1015">
        <v>0.5</v>
      </c>
      <c r="AP1015">
        <v>99572</v>
      </c>
      <c r="AQ1015">
        <v>12</v>
      </c>
      <c r="AR1015">
        <v>99566</v>
      </c>
      <c r="AS1015">
        <v>6737751</v>
      </c>
      <c r="AT1015">
        <v>67.67</v>
      </c>
      <c r="AV1015">
        <v>2009</v>
      </c>
      <c r="AW1015">
        <v>12</v>
      </c>
      <c r="AX1015">
        <v>2.0000000000000002E-5</v>
      </c>
      <c r="AY1015">
        <v>2.0000000000000002E-5</v>
      </c>
      <c r="AZ1015">
        <v>0.5</v>
      </c>
      <c r="BA1015">
        <v>99644</v>
      </c>
      <c r="BB1015">
        <v>2</v>
      </c>
      <c r="BC1015">
        <v>99643</v>
      </c>
      <c r="BD1015">
        <v>7136283</v>
      </c>
      <c r="BE1015">
        <v>71.62</v>
      </c>
    </row>
    <row r="1016" spans="37:57" x14ac:dyDescent="0.3">
      <c r="AK1016">
        <v>2009</v>
      </c>
      <c r="AL1016">
        <v>13</v>
      </c>
      <c r="AM1016">
        <v>1.1E-4</v>
      </c>
      <c r="AN1016">
        <v>1.1E-4</v>
      </c>
      <c r="AO1016">
        <v>0.5</v>
      </c>
      <c r="AP1016">
        <v>99560</v>
      </c>
      <c r="AQ1016">
        <v>11</v>
      </c>
      <c r="AR1016">
        <v>99555</v>
      </c>
      <c r="AS1016">
        <v>6638185</v>
      </c>
      <c r="AT1016">
        <v>66.680000000000007</v>
      </c>
      <c r="AV1016">
        <v>2009</v>
      </c>
      <c r="AW1016">
        <v>13</v>
      </c>
      <c r="AX1016">
        <v>4.0000000000000003E-5</v>
      </c>
      <c r="AY1016">
        <v>4.0000000000000003E-5</v>
      </c>
      <c r="AZ1016">
        <v>0.5</v>
      </c>
      <c r="BA1016">
        <v>99642</v>
      </c>
      <c r="BB1016">
        <v>4</v>
      </c>
      <c r="BC1016">
        <v>99640</v>
      </c>
      <c r="BD1016">
        <v>7036640</v>
      </c>
      <c r="BE1016">
        <v>70.62</v>
      </c>
    </row>
    <row r="1017" spans="37:57" x14ac:dyDescent="0.3">
      <c r="AK1017">
        <v>2009</v>
      </c>
      <c r="AL1017">
        <v>14</v>
      </c>
      <c r="AM1017">
        <v>2.7999999999999998E-4</v>
      </c>
      <c r="AN1017">
        <v>2.7999999999999998E-4</v>
      </c>
      <c r="AO1017">
        <v>0.5</v>
      </c>
      <c r="AP1017">
        <v>99549</v>
      </c>
      <c r="AQ1017">
        <v>27</v>
      </c>
      <c r="AR1017">
        <v>99535</v>
      </c>
      <c r="AS1017">
        <v>6538630</v>
      </c>
      <c r="AT1017">
        <v>65.680000000000007</v>
      </c>
      <c r="AV1017">
        <v>2009</v>
      </c>
      <c r="AW1017">
        <v>14</v>
      </c>
      <c r="AX1017">
        <v>1.8000000000000001E-4</v>
      </c>
      <c r="AY1017">
        <v>1.8000000000000001E-4</v>
      </c>
      <c r="AZ1017">
        <v>0.5</v>
      </c>
      <c r="BA1017">
        <v>99638</v>
      </c>
      <c r="BB1017">
        <v>18</v>
      </c>
      <c r="BC1017">
        <v>99629</v>
      </c>
      <c r="BD1017">
        <v>6937000</v>
      </c>
      <c r="BE1017">
        <v>69.62</v>
      </c>
    </row>
    <row r="1018" spans="37:57" x14ac:dyDescent="0.3">
      <c r="AK1018">
        <v>2009</v>
      </c>
      <c r="AL1018">
        <v>15</v>
      </c>
      <c r="AM1018">
        <v>1.8000000000000001E-4</v>
      </c>
      <c r="AN1018">
        <v>1.8000000000000001E-4</v>
      </c>
      <c r="AO1018">
        <v>0.5</v>
      </c>
      <c r="AP1018">
        <v>99522</v>
      </c>
      <c r="AQ1018">
        <v>18</v>
      </c>
      <c r="AR1018">
        <v>99513</v>
      </c>
      <c r="AS1018">
        <v>6439095</v>
      </c>
      <c r="AT1018">
        <v>64.7</v>
      </c>
      <c r="AV1018">
        <v>2009</v>
      </c>
      <c r="AW1018">
        <v>15</v>
      </c>
      <c r="AX1018">
        <v>1.7000000000000001E-4</v>
      </c>
      <c r="AY1018">
        <v>1.7000000000000001E-4</v>
      </c>
      <c r="AZ1018">
        <v>0.5</v>
      </c>
      <c r="BA1018">
        <v>99620</v>
      </c>
      <c r="BB1018">
        <v>17</v>
      </c>
      <c r="BC1018">
        <v>99612</v>
      </c>
      <c r="BD1018">
        <v>6837370</v>
      </c>
      <c r="BE1018">
        <v>68.63</v>
      </c>
    </row>
    <row r="1019" spans="37:57" x14ac:dyDescent="0.3">
      <c r="AK1019">
        <v>2009</v>
      </c>
      <c r="AL1019">
        <v>16</v>
      </c>
      <c r="AM1019">
        <v>1.4999999999999999E-4</v>
      </c>
      <c r="AN1019">
        <v>1.4999999999999999E-4</v>
      </c>
      <c r="AO1019">
        <v>0.5</v>
      </c>
      <c r="AP1019">
        <v>99504</v>
      </c>
      <c r="AQ1019">
        <v>15</v>
      </c>
      <c r="AR1019">
        <v>99496</v>
      </c>
      <c r="AS1019">
        <v>6339582</v>
      </c>
      <c r="AT1019">
        <v>63.71</v>
      </c>
      <c r="AV1019">
        <v>2009</v>
      </c>
      <c r="AW1019">
        <v>16</v>
      </c>
      <c r="AX1019">
        <v>2.4000000000000001E-4</v>
      </c>
      <c r="AY1019">
        <v>2.4000000000000001E-4</v>
      </c>
      <c r="AZ1019">
        <v>0.5</v>
      </c>
      <c r="BA1019">
        <v>99603</v>
      </c>
      <c r="BB1019">
        <v>24</v>
      </c>
      <c r="BC1019">
        <v>99591</v>
      </c>
      <c r="BD1019">
        <v>6737758</v>
      </c>
      <c r="BE1019">
        <v>67.650000000000006</v>
      </c>
    </row>
    <row r="1020" spans="37:57" x14ac:dyDescent="0.3">
      <c r="AK1020">
        <v>2009</v>
      </c>
      <c r="AL1020">
        <v>17</v>
      </c>
      <c r="AM1020">
        <v>4.0000000000000002E-4</v>
      </c>
      <c r="AN1020">
        <v>4.0000000000000002E-4</v>
      </c>
      <c r="AO1020">
        <v>0.5</v>
      </c>
      <c r="AP1020">
        <v>99489</v>
      </c>
      <c r="AQ1020">
        <v>40</v>
      </c>
      <c r="AR1020">
        <v>99469</v>
      </c>
      <c r="AS1020">
        <v>6240086</v>
      </c>
      <c r="AT1020">
        <v>62.72</v>
      </c>
      <c r="AV1020">
        <v>2009</v>
      </c>
      <c r="AW1020">
        <v>17</v>
      </c>
      <c r="AX1020">
        <v>2.4000000000000001E-4</v>
      </c>
      <c r="AY1020">
        <v>2.4000000000000001E-4</v>
      </c>
      <c r="AZ1020">
        <v>0.5</v>
      </c>
      <c r="BA1020">
        <v>99579</v>
      </c>
      <c r="BB1020">
        <v>24</v>
      </c>
      <c r="BC1020">
        <v>99567</v>
      </c>
      <c r="BD1020">
        <v>6638167</v>
      </c>
      <c r="BE1020">
        <v>66.66</v>
      </c>
    </row>
    <row r="1021" spans="37:57" x14ac:dyDescent="0.3">
      <c r="AK1021">
        <v>2009</v>
      </c>
      <c r="AL1021">
        <v>18</v>
      </c>
      <c r="AM1021">
        <v>2.5999999999999998E-4</v>
      </c>
      <c r="AN1021">
        <v>2.5999999999999998E-4</v>
      </c>
      <c r="AO1021">
        <v>0.5</v>
      </c>
      <c r="AP1021">
        <v>99449</v>
      </c>
      <c r="AQ1021">
        <v>26</v>
      </c>
      <c r="AR1021">
        <v>99436</v>
      </c>
      <c r="AS1021">
        <v>6140617</v>
      </c>
      <c r="AT1021">
        <v>61.75</v>
      </c>
      <c r="AV1021">
        <v>2009</v>
      </c>
      <c r="AW1021">
        <v>18</v>
      </c>
      <c r="AX1021">
        <v>1.9000000000000001E-4</v>
      </c>
      <c r="AY1021">
        <v>1.9000000000000001E-4</v>
      </c>
      <c r="AZ1021">
        <v>0.5</v>
      </c>
      <c r="BA1021">
        <v>99555</v>
      </c>
      <c r="BB1021">
        <v>19</v>
      </c>
      <c r="BC1021">
        <v>99546</v>
      </c>
      <c r="BD1021">
        <v>6538600</v>
      </c>
      <c r="BE1021">
        <v>65.680000000000007</v>
      </c>
    </row>
    <row r="1022" spans="37:57" x14ac:dyDescent="0.3">
      <c r="AK1022">
        <v>2009</v>
      </c>
      <c r="AL1022">
        <v>19</v>
      </c>
      <c r="AM1022">
        <v>6.4000000000000005E-4</v>
      </c>
      <c r="AN1022">
        <v>6.4000000000000005E-4</v>
      </c>
      <c r="AO1022">
        <v>0.5</v>
      </c>
      <c r="AP1022">
        <v>99423</v>
      </c>
      <c r="AQ1022">
        <v>64</v>
      </c>
      <c r="AR1022">
        <v>99391</v>
      </c>
      <c r="AS1022">
        <v>6041182</v>
      </c>
      <c r="AT1022">
        <v>60.76</v>
      </c>
      <c r="AV1022">
        <v>2009</v>
      </c>
      <c r="AW1022">
        <v>19</v>
      </c>
      <c r="AX1022">
        <v>1.9000000000000001E-4</v>
      </c>
      <c r="AY1022">
        <v>1.9000000000000001E-4</v>
      </c>
      <c r="AZ1022">
        <v>0.5</v>
      </c>
      <c r="BA1022">
        <v>99537</v>
      </c>
      <c r="BB1022">
        <v>19</v>
      </c>
      <c r="BC1022">
        <v>99527</v>
      </c>
      <c r="BD1022">
        <v>6439054</v>
      </c>
      <c r="BE1022">
        <v>64.69</v>
      </c>
    </row>
    <row r="1023" spans="37:57" x14ac:dyDescent="0.3">
      <c r="AK1023">
        <v>2009</v>
      </c>
      <c r="AL1023">
        <v>20</v>
      </c>
      <c r="AM1023">
        <v>5.2999999999999998E-4</v>
      </c>
      <c r="AN1023">
        <v>5.2999999999999998E-4</v>
      </c>
      <c r="AO1023">
        <v>0.5</v>
      </c>
      <c r="AP1023">
        <v>99358</v>
      </c>
      <c r="AQ1023">
        <v>53</v>
      </c>
      <c r="AR1023">
        <v>99332</v>
      </c>
      <c r="AS1023">
        <v>5941791</v>
      </c>
      <c r="AT1023">
        <v>59.8</v>
      </c>
      <c r="AV1023">
        <v>2009</v>
      </c>
      <c r="AW1023">
        <v>20</v>
      </c>
      <c r="AX1023">
        <v>2.5000000000000001E-4</v>
      </c>
      <c r="AY1023">
        <v>2.5000000000000001E-4</v>
      </c>
      <c r="AZ1023">
        <v>0.5</v>
      </c>
      <c r="BA1023">
        <v>99518</v>
      </c>
      <c r="BB1023">
        <v>24</v>
      </c>
      <c r="BC1023">
        <v>99506</v>
      </c>
      <c r="BD1023">
        <v>6339526</v>
      </c>
      <c r="BE1023">
        <v>63.7</v>
      </c>
    </row>
    <row r="1024" spans="37:57" x14ac:dyDescent="0.3">
      <c r="AK1024">
        <v>2009</v>
      </c>
      <c r="AL1024">
        <v>21</v>
      </c>
      <c r="AM1024">
        <v>7.2999999999999996E-4</v>
      </c>
      <c r="AN1024">
        <v>7.2999999999999996E-4</v>
      </c>
      <c r="AO1024">
        <v>0.5</v>
      </c>
      <c r="AP1024">
        <v>99306</v>
      </c>
      <c r="AQ1024">
        <v>73</v>
      </c>
      <c r="AR1024">
        <v>99269</v>
      </c>
      <c r="AS1024">
        <v>5842459</v>
      </c>
      <c r="AT1024">
        <v>58.83</v>
      </c>
      <c r="AV1024">
        <v>2009</v>
      </c>
      <c r="AW1024">
        <v>21</v>
      </c>
      <c r="AX1024">
        <v>1.9000000000000001E-4</v>
      </c>
      <c r="AY1024">
        <v>1.9000000000000001E-4</v>
      </c>
      <c r="AZ1024">
        <v>0.5</v>
      </c>
      <c r="BA1024">
        <v>99494</v>
      </c>
      <c r="BB1024">
        <v>19</v>
      </c>
      <c r="BC1024">
        <v>99484</v>
      </c>
      <c r="BD1024">
        <v>6240021</v>
      </c>
      <c r="BE1024">
        <v>62.72</v>
      </c>
    </row>
    <row r="1025" spans="37:57" x14ac:dyDescent="0.3">
      <c r="AK1025">
        <v>2009</v>
      </c>
      <c r="AL1025">
        <v>22</v>
      </c>
      <c r="AM1025">
        <v>5.4000000000000001E-4</v>
      </c>
      <c r="AN1025">
        <v>5.4000000000000001E-4</v>
      </c>
      <c r="AO1025">
        <v>0.5</v>
      </c>
      <c r="AP1025">
        <v>99233</v>
      </c>
      <c r="AQ1025">
        <v>53</v>
      </c>
      <c r="AR1025">
        <v>99206</v>
      </c>
      <c r="AS1025">
        <v>5743190</v>
      </c>
      <c r="AT1025">
        <v>57.88</v>
      </c>
      <c r="AV1025">
        <v>2009</v>
      </c>
      <c r="AW1025">
        <v>22</v>
      </c>
      <c r="AX1025">
        <v>2.3000000000000001E-4</v>
      </c>
      <c r="AY1025">
        <v>2.3000000000000001E-4</v>
      </c>
      <c r="AZ1025">
        <v>0.5</v>
      </c>
      <c r="BA1025">
        <v>99475</v>
      </c>
      <c r="BB1025">
        <v>23</v>
      </c>
      <c r="BC1025">
        <v>99464</v>
      </c>
      <c r="BD1025">
        <v>6140536</v>
      </c>
      <c r="BE1025">
        <v>61.73</v>
      </c>
    </row>
    <row r="1026" spans="37:57" x14ac:dyDescent="0.3">
      <c r="AK1026">
        <v>2009</v>
      </c>
      <c r="AL1026">
        <v>23</v>
      </c>
      <c r="AM1026">
        <v>7.6000000000000004E-4</v>
      </c>
      <c r="AN1026">
        <v>7.6000000000000004E-4</v>
      </c>
      <c r="AO1026">
        <v>0.5</v>
      </c>
      <c r="AP1026">
        <v>99180</v>
      </c>
      <c r="AQ1026">
        <v>75</v>
      </c>
      <c r="AR1026">
        <v>99142</v>
      </c>
      <c r="AS1026">
        <v>5643983</v>
      </c>
      <c r="AT1026">
        <v>56.91</v>
      </c>
      <c r="AV1026">
        <v>2009</v>
      </c>
      <c r="AW1026">
        <v>23</v>
      </c>
      <c r="AX1026">
        <v>2.3000000000000001E-4</v>
      </c>
      <c r="AY1026">
        <v>2.3000000000000001E-4</v>
      </c>
      <c r="AZ1026">
        <v>0.5</v>
      </c>
      <c r="BA1026">
        <v>99452</v>
      </c>
      <c r="BB1026">
        <v>23</v>
      </c>
      <c r="BC1026">
        <v>99441</v>
      </c>
      <c r="BD1026">
        <v>6041073</v>
      </c>
      <c r="BE1026">
        <v>60.74</v>
      </c>
    </row>
    <row r="1027" spans="37:57" x14ac:dyDescent="0.3">
      <c r="AK1027">
        <v>2009</v>
      </c>
      <c r="AL1027">
        <v>24</v>
      </c>
      <c r="AM1027">
        <v>8.1999999999999998E-4</v>
      </c>
      <c r="AN1027">
        <v>8.1999999999999998E-4</v>
      </c>
      <c r="AO1027">
        <v>0.5</v>
      </c>
      <c r="AP1027">
        <v>99105</v>
      </c>
      <c r="AQ1027">
        <v>81</v>
      </c>
      <c r="AR1027">
        <v>99064</v>
      </c>
      <c r="AS1027">
        <v>5544841</v>
      </c>
      <c r="AT1027">
        <v>55.95</v>
      </c>
      <c r="AV1027">
        <v>2009</v>
      </c>
      <c r="AW1027">
        <v>24</v>
      </c>
      <c r="AX1027">
        <v>2.2000000000000001E-4</v>
      </c>
      <c r="AY1027">
        <v>2.2000000000000001E-4</v>
      </c>
      <c r="AZ1027">
        <v>0.5</v>
      </c>
      <c r="BA1027">
        <v>99430</v>
      </c>
      <c r="BB1027">
        <v>21</v>
      </c>
      <c r="BC1027">
        <v>99419</v>
      </c>
      <c r="BD1027">
        <v>5941631</v>
      </c>
      <c r="BE1027">
        <v>59.76</v>
      </c>
    </row>
    <row r="1028" spans="37:57" x14ac:dyDescent="0.3">
      <c r="AK1028">
        <v>2009</v>
      </c>
      <c r="AL1028">
        <v>25</v>
      </c>
      <c r="AM1028">
        <v>5.9000000000000003E-4</v>
      </c>
      <c r="AN1028">
        <v>5.9000000000000003E-4</v>
      </c>
      <c r="AO1028">
        <v>0.5</v>
      </c>
      <c r="AP1028">
        <v>99024</v>
      </c>
      <c r="AQ1028">
        <v>59</v>
      </c>
      <c r="AR1028">
        <v>98994</v>
      </c>
      <c r="AS1028">
        <v>5445777</v>
      </c>
      <c r="AT1028">
        <v>54.99</v>
      </c>
      <c r="AV1028">
        <v>2009</v>
      </c>
      <c r="AW1028">
        <v>25</v>
      </c>
      <c r="AX1028">
        <v>2.7999999999999998E-4</v>
      </c>
      <c r="AY1028">
        <v>2.7999999999999998E-4</v>
      </c>
      <c r="AZ1028">
        <v>0.5</v>
      </c>
      <c r="BA1028">
        <v>99408</v>
      </c>
      <c r="BB1028">
        <v>27</v>
      </c>
      <c r="BC1028">
        <v>99395</v>
      </c>
      <c r="BD1028">
        <v>5842212</v>
      </c>
      <c r="BE1028">
        <v>58.77</v>
      </c>
    </row>
    <row r="1029" spans="37:57" x14ac:dyDescent="0.3">
      <c r="AK1029">
        <v>2009</v>
      </c>
      <c r="AL1029">
        <v>26</v>
      </c>
      <c r="AM1029">
        <v>6.8999999999999997E-4</v>
      </c>
      <c r="AN1029">
        <v>6.8999999999999997E-4</v>
      </c>
      <c r="AO1029">
        <v>0.5</v>
      </c>
      <c r="AP1029">
        <v>98965</v>
      </c>
      <c r="AQ1029">
        <v>69</v>
      </c>
      <c r="AR1029">
        <v>98931</v>
      </c>
      <c r="AS1029">
        <v>5346782</v>
      </c>
      <c r="AT1029">
        <v>54.03</v>
      </c>
      <c r="AV1029">
        <v>2009</v>
      </c>
      <c r="AW1029">
        <v>26</v>
      </c>
      <c r="AX1029">
        <v>1.1E-4</v>
      </c>
      <c r="AY1029">
        <v>1.1E-4</v>
      </c>
      <c r="AZ1029">
        <v>0.5</v>
      </c>
      <c r="BA1029">
        <v>99381</v>
      </c>
      <c r="BB1029">
        <v>11</v>
      </c>
      <c r="BC1029">
        <v>99375</v>
      </c>
      <c r="BD1029">
        <v>5742818</v>
      </c>
      <c r="BE1029">
        <v>57.79</v>
      </c>
    </row>
    <row r="1030" spans="37:57" x14ac:dyDescent="0.3">
      <c r="AK1030">
        <v>2009</v>
      </c>
      <c r="AL1030">
        <v>27</v>
      </c>
      <c r="AM1030">
        <v>7.1000000000000002E-4</v>
      </c>
      <c r="AN1030">
        <v>7.1000000000000002E-4</v>
      </c>
      <c r="AO1030">
        <v>0.5</v>
      </c>
      <c r="AP1030">
        <v>98896</v>
      </c>
      <c r="AQ1030">
        <v>70</v>
      </c>
      <c r="AR1030">
        <v>98861</v>
      </c>
      <c r="AS1030">
        <v>5247852</v>
      </c>
      <c r="AT1030">
        <v>53.06</v>
      </c>
      <c r="AV1030">
        <v>2009</v>
      </c>
      <c r="AW1030">
        <v>27</v>
      </c>
      <c r="AX1030">
        <v>3.1E-4</v>
      </c>
      <c r="AY1030">
        <v>3.1E-4</v>
      </c>
      <c r="AZ1030">
        <v>0.5</v>
      </c>
      <c r="BA1030">
        <v>99370</v>
      </c>
      <c r="BB1030">
        <v>31</v>
      </c>
      <c r="BC1030">
        <v>99355</v>
      </c>
      <c r="BD1030">
        <v>5643443</v>
      </c>
      <c r="BE1030">
        <v>56.79</v>
      </c>
    </row>
    <row r="1031" spans="37:57" x14ac:dyDescent="0.3">
      <c r="AK1031">
        <v>2009</v>
      </c>
      <c r="AL1031">
        <v>28</v>
      </c>
      <c r="AM1031">
        <v>5.2999999999999998E-4</v>
      </c>
      <c r="AN1031">
        <v>5.2999999999999998E-4</v>
      </c>
      <c r="AO1031">
        <v>0.5</v>
      </c>
      <c r="AP1031">
        <v>98826</v>
      </c>
      <c r="AQ1031">
        <v>52</v>
      </c>
      <c r="AR1031">
        <v>98800</v>
      </c>
      <c r="AS1031">
        <v>5148991</v>
      </c>
      <c r="AT1031">
        <v>52.1</v>
      </c>
      <c r="AV1031">
        <v>2009</v>
      </c>
      <c r="AW1031">
        <v>28</v>
      </c>
      <c r="AX1031">
        <v>2.5000000000000001E-4</v>
      </c>
      <c r="AY1031">
        <v>2.5000000000000001E-4</v>
      </c>
      <c r="AZ1031">
        <v>0.5</v>
      </c>
      <c r="BA1031">
        <v>99339</v>
      </c>
      <c r="BB1031">
        <v>25</v>
      </c>
      <c r="BC1031">
        <v>99327</v>
      </c>
      <c r="BD1031">
        <v>5544088</v>
      </c>
      <c r="BE1031">
        <v>55.81</v>
      </c>
    </row>
    <row r="1032" spans="37:57" x14ac:dyDescent="0.3">
      <c r="AK1032">
        <v>2009</v>
      </c>
      <c r="AL1032">
        <v>29</v>
      </c>
      <c r="AM1032">
        <v>9.1E-4</v>
      </c>
      <c r="AN1032">
        <v>9.1E-4</v>
      </c>
      <c r="AO1032">
        <v>0.5</v>
      </c>
      <c r="AP1032">
        <v>98774</v>
      </c>
      <c r="AQ1032">
        <v>90</v>
      </c>
      <c r="AR1032">
        <v>98729</v>
      </c>
      <c r="AS1032">
        <v>5050190</v>
      </c>
      <c r="AT1032">
        <v>51.13</v>
      </c>
      <c r="AV1032">
        <v>2009</v>
      </c>
      <c r="AW1032">
        <v>29</v>
      </c>
      <c r="AX1032">
        <v>2.3000000000000001E-4</v>
      </c>
      <c r="AY1032">
        <v>2.3000000000000001E-4</v>
      </c>
      <c r="AZ1032">
        <v>0.5</v>
      </c>
      <c r="BA1032">
        <v>99314</v>
      </c>
      <c r="BB1032">
        <v>23</v>
      </c>
      <c r="BC1032">
        <v>99303</v>
      </c>
      <c r="BD1032">
        <v>5444761</v>
      </c>
      <c r="BE1032">
        <v>54.82</v>
      </c>
    </row>
    <row r="1033" spans="37:57" x14ac:dyDescent="0.3">
      <c r="AK1033">
        <v>2009</v>
      </c>
      <c r="AL1033">
        <v>30</v>
      </c>
      <c r="AM1033">
        <v>7.1000000000000002E-4</v>
      </c>
      <c r="AN1033">
        <v>7.1000000000000002E-4</v>
      </c>
      <c r="AO1033">
        <v>0.5</v>
      </c>
      <c r="AP1033">
        <v>98684</v>
      </c>
      <c r="AQ1033">
        <v>70</v>
      </c>
      <c r="AR1033">
        <v>98649</v>
      </c>
      <c r="AS1033">
        <v>4951461</v>
      </c>
      <c r="AT1033">
        <v>50.17</v>
      </c>
      <c r="AV1033">
        <v>2009</v>
      </c>
      <c r="AW1033">
        <v>30</v>
      </c>
      <c r="AX1033">
        <v>2.7E-4</v>
      </c>
      <c r="AY1033">
        <v>2.7E-4</v>
      </c>
      <c r="AZ1033">
        <v>0.5</v>
      </c>
      <c r="BA1033">
        <v>99292</v>
      </c>
      <c r="BB1033">
        <v>27</v>
      </c>
      <c r="BC1033">
        <v>99278</v>
      </c>
      <c r="BD1033">
        <v>5345458</v>
      </c>
      <c r="BE1033">
        <v>53.84</v>
      </c>
    </row>
    <row r="1034" spans="37:57" x14ac:dyDescent="0.3">
      <c r="AK1034">
        <v>2009</v>
      </c>
      <c r="AL1034">
        <v>31</v>
      </c>
      <c r="AM1034">
        <v>6.4000000000000005E-4</v>
      </c>
      <c r="AN1034">
        <v>6.4000000000000005E-4</v>
      </c>
      <c r="AO1034">
        <v>0.5</v>
      </c>
      <c r="AP1034">
        <v>98614</v>
      </c>
      <c r="AQ1034">
        <v>63</v>
      </c>
      <c r="AR1034">
        <v>98582</v>
      </c>
      <c r="AS1034">
        <v>4852812</v>
      </c>
      <c r="AT1034">
        <v>49.21</v>
      </c>
      <c r="AV1034">
        <v>2009</v>
      </c>
      <c r="AW1034">
        <v>31</v>
      </c>
      <c r="AX1034">
        <v>1.8000000000000001E-4</v>
      </c>
      <c r="AY1034">
        <v>1.8000000000000001E-4</v>
      </c>
      <c r="AZ1034">
        <v>0.5</v>
      </c>
      <c r="BA1034">
        <v>99265</v>
      </c>
      <c r="BB1034">
        <v>18</v>
      </c>
      <c r="BC1034">
        <v>99256</v>
      </c>
      <c r="BD1034">
        <v>5246180</v>
      </c>
      <c r="BE1034">
        <v>52.85</v>
      </c>
    </row>
    <row r="1035" spans="37:57" x14ac:dyDescent="0.3">
      <c r="AK1035">
        <v>2009</v>
      </c>
      <c r="AL1035">
        <v>32</v>
      </c>
      <c r="AM1035">
        <v>6.8000000000000005E-4</v>
      </c>
      <c r="AN1035">
        <v>6.8000000000000005E-4</v>
      </c>
      <c r="AO1035">
        <v>0.5</v>
      </c>
      <c r="AP1035">
        <v>98550</v>
      </c>
      <c r="AQ1035">
        <v>67</v>
      </c>
      <c r="AR1035">
        <v>98517</v>
      </c>
      <c r="AS1035">
        <v>4754230</v>
      </c>
      <c r="AT1035">
        <v>48.24</v>
      </c>
      <c r="AV1035">
        <v>2009</v>
      </c>
      <c r="AW1035">
        <v>32</v>
      </c>
      <c r="AX1035">
        <v>2.9999999999999997E-4</v>
      </c>
      <c r="AY1035">
        <v>2.9999999999999997E-4</v>
      </c>
      <c r="AZ1035">
        <v>0.5</v>
      </c>
      <c r="BA1035">
        <v>99247</v>
      </c>
      <c r="BB1035">
        <v>30</v>
      </c>
      <c r="BC1035">
        <v>99232</v>
      </c>
      <c r="BD1035">
        <v>5146924</v>
      </c>
      <c r="BE1035">
        <v>51.86</v>
      </c>
    </row>
    <row r="1036" spans="37:57" x14ac:dyDescent="0.3">
      <c r="AK1036">
        <v>2009</v>
      </c>
      <c r="AL1036">
        <v>33</v>
      </c>
      <c r="AM1036">
        <v>6.4999999999999997E-4</v>
      </c>
      <c r="AN1036">
        <v>6.4999999999999997E-4</v>
      </c>
      <c r="AO1036">
        <v>0.5</v>
      </c>
      <c r="AP1036">
        <v>98483</v>
      </c>
      <c r="AQ1036">
        <v>64</v>
      </c>
      <c r="AR1036">
        <v>98452</v>
      </c>
      <c r="AS1036">
        <v>4655713</v>
      </c>
      <c r="AT1036">
        <v>47.27</v>
      </c>
      <c r="AV1036">
        <v>2009</v>
      </c>
      <c r="AW1036">
        <v>33</v>
      </c>
      <c r="AX1036">
        <v>3.3E-4</v>
      </c>
      <c r="AY1036">
        <v>3.3E-4</v>
      </c>
      <c r="AZ1036">
        <v>0.5</v>
      </c>
      <c r="BA1036">
        <v>99217</v>
      </c>
      <c r="BB1036">
        <v>32</v>
      </c>
      <c r="BC1036">
        <v>99200</v>
      </c>
      <c r="BD1036">
        <v>5047693</v>
      </c>
      <c r="BE1036">
        <v>50.88</v>
      </c>
    </row>
    <row r="1037" spans="37:57" x14ac:dyDescent="0.3">
      <c r="AK1037">
        <v>2009</v>
      </c>
      <c r="AL1037">
        <v>34</v>
      </c>
      <c r="AM1037">
        <v>6.4999999999999997E-4</v>
      </c>
      <c r="AN1037">
        <v>6.4999999999999997E-4</v>
      </c>
      <c r="AO1037">
        <v>0.5</v>
      </c>
      <c r="AP1037">
        <v>98420</v>
      </c>
      <c r="AQ1037">
        <v>64</v>
      </c>
      <c r="AR1037">
        <v>98388</v>
      </c>
      <c r="AS1037">
        <v>4557262</v>
      </c>
      <c r="AT1037">
        <v>46.3</v>
      </c>
      <c r="AV1037">
        <v>2009</v>
      </c>
      <c r="AW1037">
        <v>34</v>
      </c>
      <c r="AX1037">
        <v>3.6000000000000002E-4</v>
      </c>
      <c r="AY1037">
        <v>3.6000000000000002E-4</v>
      </c>
      <c r="AZ1037">
        <v>0.5</v>
      </c>
      <c r="BA1037">
        <v>99184</v>
      </c>
      <c r="BB1037">
        <v>36</v>
      </c>
      <c r="BC1037">
        <v>99166</v>
      </c>
      <c r="BD1037">
        <v>4948493</v>
      </c>
      <c r="BE1037">
        <v>49.89</v>
      </c>
    </row>
    <row r="1038" spans="37:57" x14ac:dyDescent="0.3">
      <c r="AK1038">
        <v>2009</v>
      </c>
      <c r="AL1038">
        <v>35</v>
      </c>
      <c r="AM1038">
        <v>1.0300000000000001E-3</v>
      </c>
      <c r="AN1038">
        <v>1.0300000000000001E-3</v>
      </c>
      <c r="AO1038">
        <v>0.5</v>
      </c>
      <c r="AP1038">
        <v>98356</v>
      </c>
      <c r="AQ1038">
        <v>101</v>
      </c>
      <c r="AR1038">
        <v>98305</v>
      </c>
      <c r="AS1038">
        <v>4458874</v>
      </c>
      <c r="AT1038">
        <v>45.33</v>
      </c>
      <c r="AV1038">
        <v>2009</v>
      </c>
      <c r="AW1038">
        <v>35</v>
      </c>
      <c r="AX1038">
        <v>3.1E-4</v>
      </c>
      <c r="AY1038">
        <v>3.1E-4</v>
      </c>
      <c r="AZ1038">
        <v>0.5</v>
      </c>
      <c r="BA1038">
        <v>99148</v>
      </c>
      <c r="BB1038">
        <v>30</v>
      </c>
      <c r="BC1038">
        <v>99133</v>
      </c>
      <c r="BD1038">
        <v>4849326</v>
      </c>
      <c r="BE1038">
        <v>48.91</v>
      </c>
    </row>
    <row r="1039" spans="37:57" x14ac:dyDescent="0.3">
      <c r="AK1039">
        <v>2009</v>
      </c>
      <c r="AL1039">
        <v>36</v>
      </c>
      <c r="AM1039">
        <v>8.0999999999999996E-4</v>
      </c>
      <c r="AN1039">
        <v>8.0999999999999996E-4</v>
      </c>
      <c r="AO1039">
        <v>0.5</v>
      </c>
      <c r="AP1039">
        <v>98255</v>
      </c>
      <c r="AQ1039">
        <v>79</v>
      </c>
      <c r="AR1039">
        <v>98215</v>
      </c>
      <c r="AS1039">
        <v>4360569</v>
      </c>
      <c r="AT1039">
        <v>44.38</v>
      </c>
      <c r="AV1039">
        <v>2009</v>
      </c>
      <c r="AW1039">
        <v>36</v>
      </c>
      <c r="AX1039">
        <v>4.8000000000000001E-4</v>
      </c>
      <c r="AY1039">
        <v>4.8000000000000001E-4</v>
      </c>
      <c r="AZ1039">
        <v>0.5</v>
      </c>
      <c r="BA1039">
        <v>99118</v>
      </c>
      <c r="BB1039">
        <v>48</v>
      </c>
      <c r="BC1039">
        <v>99094</v>
      </c>
      <c r="BD1039">
        <v>4750194</v>
      </c>
      <c r="BE1039">
        <v>47.92</v>
      </c>
    </row>
    <row r="1040" spans="37:57" x14ac:dyDescent="0.3">
      <c r="AK1040">
        <v>2009</v>
      </c>
      <c r="AL1040">
        <v>37</v>
      </c>
      <c r="AM1040">
        <v>7.5000000000000002E-4</v>
      </c>
      <c r="AN1040">
        <v>7.5000000000000002E-4</v>
      </c>
      <c r="AO1040">
        <v>0.5</v>
      </c>
      <c r="AP1040">
        <v>98175</v>
      </c>
      <c r="AQ1040">
        <v>74</v>
      </c>
      <c r="AR1040">
        <v>98138</v>
      </c>
      <c r="AS1040">
        <v>4262354</v>
      </c>
      <c r="AT1040">
        <v>43.42</v>
      </c>
      <c r="AV1040">
        <v>2009</v>
      </c>
      <c r="AW1040">
        <v>37</v>
      </c>
      <c r="AX1040">
        <v>4.0000000000000002E-4</v>
      </c>
      <c r="AY1040">
        <v>4.0000000000000002E-4</v>
      </c>
      <c r="AZ1040">
        <v>0.5</v>
      </c>
      <c r="BA1040">
        <v>99070</v>
      </c>
      <c r="BB1040">
        <v>39</v>
      </c>
      <c r="BC1040">
        <v>99050</v>
      </c>
      <c r="BD1040">
        <v>4651100</v>
      </c>
      <c r="BE1040">
        <v>46.95</v>
      </c>
    </row>
    <row r="1041" spans="37:57" x14ac:dyDescent="0.3">
      <c r="AK1041">
        <v>2009</v>
      </c>
      <c r="AL1041">
        <v>38</v>
      </c>
      <c r="AM1041">
        <v>1.06E-3</v>
      </c>
      <c r="AN1041">
        <v>1.06E-3</v>
      </c>
      <c r="AO1041">
        <v>0.5</v>
      </c>
      <c r="AP1041">
        <v>98101</v>
      </c>
      <c r="AQ1041">
        <v>104</v>
      </c>
      <c r="AR1041">
        <v>98049</v>
      </c>
      <c r="AS1041">
        <v>4164216</v>
      </c>
      <c r="AT1041">
        <v>42.45</v>
      </c>
      <c r="AV1041">
        <v>2009</v>
      </c>
      <c r="AW1041">
        <v>38</v>
      </c>
      <c r="AX1041">
        <v>6.8999999999999997E-4</v>
      </c>
      <c r="AY1041">
        <v>6.8999999999999997E-4</v>
      </c>
      <c r="AZ1041">
        <v>0.5</v>
      </c>
      <c r="BA1041">
        <v>99031</v>
      </c>
      <c r="BB1041">
        <v>68</v>
      </c>
      <c r="BC1041">
        <v>98996</v>
      </c>
      <c r="BD1041">
        <v>4552049</v>
      </c>
      <c r="BE1041">
        <v>45.97</v>
      </c>
    </row>
    <row r="1042" spans="37:57" x14ac:dyDescent="0.3">
      <c r="AK1042">
        <v>2009</v>
      </c>
      <c r="AL1042">
        <v>39</v>
      </c>
      <c r="AM1042">
        <v>7.2000000000000005E-4</v>
      </c>
      <c r="AN1042">
        <v>7.2000000000000005E-4</v>
      </c>
      <c r="AO1042">
        <v>0.5</v>
      </c>
      <c r="AP1042">
        <v>97997</v>
      </c>
      <c r="AQ1042">
        <v>70</v>
      </c>
      <c r="AR1042">
        <v>97962</v>
      </c>
      <c r="AS1042">
        <v>4066167</v>
      </c>
      <c r="AT1042">
        <v>41.49</v>
      </c>
      <c r="AV1042">
        <v>2009</v>
      </c>
      <c r="AW1042">
        <v>39</v>
      </c>
      <c r="AX1042">
        <v>6.6E-4</v>
      </c>
      <c r="AY1042">
        <v>6.6E-4</v>
      </c>
      <c r="AZ1042">
        <v>0.5</v>
      </c>
      <c r="BA1042">
        <v>98962</v>
      </c>
      <c r="BB1042">
        <v>65</v>
      </c>
      <c r="BC1042">
        <v>98930</v>
      </c>
      <c r="BD1042">
        <v>4453053</v>
      </c>
      <c r="BE1042">
        <v>45</v>
      </c>
    </row>
    <row r="1043" spans="37:57" x14ac:dyDescent="0.3">
      <c r="AK1043">
        <v>2009</v>
      </c>
      <c r="AL1043">
        <v>40</v>
      </c>
      <c r="AM1043">
        <v>9.3999999999999997E-4</v>
      </c>
      <c r="AN1043">
        <v>9.3999999999999997E-4</v>
      </c>
      <c r="AO1043">
        <v>0.5</v>
      </c>
      <c r="AP1043">
        <v>97927</v>
      </c>
      <c r="AQ1043">
        <v>92</v>
      </c>
      <c r="AR1043">
        <v>97881</v>
      </c>
      <c r="AS1043">
        <v>3968205</v>
      </c>
      <c r="AT1043">
        <v>40.520000000000003</v>
      </c>
      <c r="AV1043">
        <v>2009</v>
      </c>
      <c r="AW1043">
        <v>40</v>
      </c>
      <c r="AX1043">
        <v>7.6000000000000004E-4</v>
      </c>
      <c r="AY1043">
        <v>7.6000000000000004E-4</v>
      </c>
      <c r="AZ1043">
        <v>0.5</v>
      </c>
      <c r="BA1043">
        <v>98897</v>
      </c>
      <c r="BB1043">
        <v>75</v>
      </c>
      <c r="BC1043">
        <v>98860</v>
      </c>
      <c r="BD1043">
        <v>4354123</v>
      </c>
      <c r="BE1043">
        <v>44.03</v>
      </c>
    </row>
    <row r="1044" spans="37:57" x14ac:dyDescent="0.3">
      <c r="AK1044">
        <v>2009</v>
      </c>
      <c r="AL1044">
        <v>41</v>
      </c>
      <c r="AM1044">
        <v>8.4999999999999995E-4</v>
      </c>
      <c r="AN1044">
        <v>8.4999999999999995E-4</v>
      </c>
      <c r="AO1044">
        <v>0.5</v>
      </c>
      <c r="AP1044">
        <v>97835</v>
      </c>
      <c r="AQ1044">
        <v>83</v>
      </c>
      <c r="AR1044">
        <v>97794</v>
      </c>
      <c r="AS1044">
        <v>3870324</v>
      </c>
      <c r="AT1044">
        <v>39.56</v>
      </c>
      <c r="AV1044">
        <v>2009</v>
      </c>
      <c r="AW1044">
        <v>41</v>
      </c>
      <c r="AX1044">
        <v>5.6999999999999998E-4</v>
      </c>
      <c r="AY1044">
        <v>5.6999999999999998E-4</v>
      </c>
      <c r="AZ1044">
        <v>0.5</v>
      </c>
      <c r="BA1044">
        <v>98822</v>
      </c>
      <c r="BB1044">
        <v>56</v>
      </c>
      <c r="BC1044">
        <v>98794</v>
      </c>
      <c r="BD1044">
        <v>4255263</v>
      </c>
      <c r="BE1044">
        <v>43.06</v>
      </c>
    </row>
    <row r="1045" spans="37:57" x14ac:dyDescent="0.3">
      <c r="AK1045">
        <v>2009</v>
      </c>
      <c r="AL1045">
        <v>42</v>
      </c>
      <c r="AM1045">
        <v>1.1900000000000001E-3</v>
      </c>
      <c r="AN1045">
        <v>1.1900000000000001E-3</v>
      </c>
      <c r="AO1045">
        <v>0.5</v>
      </c>
      <c r="AP1045">
        <v>97752</v>
      </c>
      <c r="AQ1045">
        <v>116</v>
      </c>
      <c r="AR1045">
        <v>97694</v>
      </c>
      <c r="AS1045">
        <v>3772530</v>
      </c>
      <c r="AT1045">
        <v>38.590000000000003</v>
      </c>
      <c r="AV1045">
        <v>2009</v>
      </c>
      <c r="AW1045">
        <v>42</v>
      </c>
      <c r="AX1045">
        <v>7.6999999999999996E-4</v>
      </c>
      <c r="AY1045">
        <v>7.6000000000000004E-4</v>
      </c>
      <c r="AZ1045">
        <v>0.5</v>
      </c>
      <c r="BA1045">
        <v>98766</v>
      </c>
      <c r="BB1045">
        <v>76</v>
      </c>
      <c r="BC1045">
        <v>98728</v>
      </c>
      <c r="BD1045">
        <v>4156469</v>
      </c>
      <c r="BE1045">
        <v>42.08</v>
      </c>
    </row>
    <row r="1046" spans="37:57" x14ac:dyDescent="0.3">
      <c r="AK1046">
        <v>2009</v>
      </c>
      <c r="AL1046">
        <v>43</v>
      </c>
      <c r="AM1046">
        <v>1.57E-3</v>
      </c>
      <c r="AN1046">
        <v>1.57E-3</v>
      </c>
      <c r="AO1046">
        <v>0.5</v>
      </c>
      <c r="AP1046">
        <v>97636</v>
      </c>
      <c r="AQ1046">
        <v>153</v>
      </c>
      <c r="AR1046">
        <v>97559</v>
      </c>
      <c r="AS1046">
        <v>3674836</v>
      </c>
      <c r="AT1046">
        <v>37.64</v>
      </c>
      <c r="AV1046">
        <v>2009</v>
      </c>
      <c r="AW1046">
        <v>43</v>
      </c>
      <c r="AX1046">
        <v>8.1999999999999998E-4</v>
      </c>
      <c r="AY1046">
        <v>8.1999999999999998E-4</v>
      </c>
      <c r="AZ1046">
        <v>0.5</v>
      </c>
      <c r="BA1046">
        <v>98690</v>
      </c>
      <c r="BB1046">
        <v>81</v>
      </c>
      <c r="BC1046">
        <v>98650</v>
      </c>
      <c r="BD1046">
        <v>4057741</v>
      </c>
      <c r="BE1046">
        <v>41.12</v>
      </c>
    </row>
    <row r="1047" spans="37:57" x14ac:dyDescent="0.3">
      <c r="AK1047">
        <v>2009</v>
      </c>
      <c r="AL1047">
        <v>44</v>
      </c>
      <c r="AM1047">
        <v>1.57E-3</v>
      </c>
      <c r="AN1047">
        <v>1.57E-3</v>
      </c>
      <c r="AO1047">
        <v>0.5</v>
      </c>
      <c r="AP1047">
        <v>97483</v>
      </c>
      <c r="AQ1047">
        <v>153</v>
      </c>
      <c r="AR1047">
        <v>97406</v>
      </c>
      <c r="AS1047">
        <v>3577277</v>
      </c>
      <c r="AT1047">
        <v>36.700000000000003</v>
      </c>
      <c r="AV1047">
        <v>2009</v>
      </c>
      <c r="AW1047">
        <v>44</v>
      </c>
      <c r="AX1047">
        <v>1.1199999999999999E-3</v>
      </c>
      <c r="AY1047">
        <v>1.1100000000000001E-3</v>
      </c>
      <c r="AZ1047">
        <v>0.5</v>
      </c>
      <c r="BA1047">
        <v>98609</v>
      </c>
      <c r="BB1047">
        <v>110</v>
      </c>
      <c r="BC1047">
        <v>98554</v>
      </c>
      <c r="BD1047">
        <v>3959091</v>
      </c>
      <c r="BE1047">
        <v>40.15</v>
      </c>
    </row>
    <row r="1048" spans="37:57" x14ac:dyDescent="0.3">
      <c r="AK1048">
        <v>2009</v>
      </c>
      <c r="AL1048">
        <v>45</v>
      </c>
      <c r="AM1048">
        <v>1.57E-3</v>
      </c>
      <c r="AN1048">
        <v>1.57E-3</v>
      </c>
      <c r="AO1048">
        <v>0.5</v>
      </c>
      <c r="AP1048">
        <v>97330</v>
      </c>
      <c r="AQ1048">
        <v>153</v>
      </c>
      <c r="AR1048">
        <v>97253</v>
      </c>
      <c r="AS1048">
        <v>3479871</v>
      </c>
      <c r="AT1048">
        <v>35.75</v>
      </c>
      <c r="AV1048">
        <v>2009</v>
      </c>
      <c r="AW1048">
        <v>45</v>
      </c>
      <c r="AX1048">
        <v>1.2199999999999999E-3</v>
      </c>
      <c r="AY1048">
        <v>1.2199999999999999E-3</v>
      </c>
      <c r="AZ1048">
        <v>0.5</v>
      </c>
      <c r="BA1048">
        <v>98500</v>
      </c>
      <c r="BB1048">
        <v>120</v>
      </c>
      <c r="BC1048">
        <v>98440</v>
      </c>
      <c r="BD1048">
        <v>3860537</v>
      </c>
      <c r="BE1048">
        <v>39.19</v>
      </c>
    </row>
    <row r="1049" spans="37:57" x14ac:dyDescent="0.3">
      <c r="AK1049">
        <v>2009</v>
      </c>
      <c r="AL1049">
        <v>46</v>
      </c>
      <c r="AM1049">
        <v>1.73E-3</v>
      </c>
      <c r="AN1049">
        <v>1.73E-3</v>
      </c>
      <c r="AO1049">
        <v>0.5</v>
      </c>
      <c r="AP1049">
        <v>97177</v>
      </c>
      <c r="AQ1049">
        <v>168</v>
      </c>
      <c r="AR1049">
        <v>97093</v>
      </c>
      <c r="AS1049">
        <v>3382617</v>
      </c>
      <c r="AT1049">
        <v>34.81</v>
      </c>
      <c r="AV1049">
        <v>2009</v>
      </c>
      <c r="AW1049">
        <v>46</v>
      </c>
      <c r="AX1049">
        <v>1.39E-3</v>
      </c>
      <c r="AY1049">
        <v>1.39E-3</v>
      </c>
      <c r="AZ1049">
        <v>0.5</v>
      </c>
      <c r="BA1049">
        <v>98380</v>
      </c>
      <c r="BB1049">
        <v>137</v>
      </c>
      <c r="BC1049">
        <v>98311</v>
      </c>
      <c r="BD1049">
        <v>3762097</v>
      </c>
      <c r="BE1049">
        <v>38.24</v>
      </c>
    </row>
    <row r="1050" spans="37:57" x14ac:dyDescent="0.3">
      <c r="AK1050">
        <v>2009</v>
      </c>
      <c r="AL1050">
        <v>47</v>
      </c>
      <c r="AM1050">
        <v>2.0500000000000002E-3</v>
      </c>
      <c r="AN1050">
        <v>2.0500000000000002E-3</v>
      </c>
      <c r="AO1050">
        <v>0.5</v>
      </c>
      <c r="AP1050">
        <v>97009</v>
      </c>
      <c r="AQ1050">
        <v>199</v>
      </c>
      <c r="AR1050">
        <v>96910</v>
      </c>
      <c r="AS1050">
        <v>3285525</v>
      </c>
      <c r="AT1050">
        <v>33.869999999999997</v>
      </c>
      <c r="AV1050">
        <v>2009</v>
      </c>
      <c r="AW1050">
        <v>47</v>
      </c>
      <c r="AX1050">
        <v>1.2700000000000001E-3</v>
      </c>
      <c r="AY1050">
        <v>1.2700000000000001E-3</v>
      </c>
      <c r="AZ1050">
        <v>0.5</v>
      </c>
      <c r="BA1050">
        <v>98243</v>
      </c>
      <c r="BB1050">
        <v>125</v>
      </c>
      <c r="BC1050">
        <v>98180</v>
      </c>
      <c r="BD1050">
        <v>3663786</v>
      </c>
      <c r="BE1050">
        <v>37.29</v>
      </c>
    </row>
    <row r="1051" spans="37:57" x14ac:dyDescent="0.3">
      <c r="AK1051">
        <v>2009</v>
      </c>
      <c r="AL1051">
        <v>48</v>
      </c>
      <c r="AM1051">
        <v>1.92E-3</v>
      </c>
      <c r="AN1051">
        <v>1.92E-3</v>
      </c>
      <c r="AO1051">
        <v>0.5</v>
      </c>
      <c r="AP1051">
        <v>96810</v>
      </c>
      <c r="AQ1051">
        <v>186</v>
      </c>
      <c r="AR1051">
        <v>96717</v>
      </c>
      <c r="AS1051">
        <v>3188615</v>
      </c>
      <c r="AT1051">
        <v>32.94</v>
      </c>
      <c r="AV1051">
        <v>2009</v>
      </c>
      <c r="AW1051">
        <v>48</v>
      </c>
      <c r="AX1051">
        <v>1.5399999999999999E-3</v>
      </c>
      <c r="AY1051">
        <v>1.5399999999999999E-3</v>
      </c>
      <c r="AZ1051">
        <v>0.5</v>
      </c>
      <c r="BA1051">
        <v>98118</v>
      </c>
      <c r="BB1051">
        <v>151</v>
      </c>
      <c r="BC1051">
        <v>98042</v>
      </c>
      <c r="BD1051">
        <v>3565606</v>
      </c>
      <c r="BE1051">
        <v>36.340000000000003</v>
      </c>
    </row>
    <row r="1052" spans="37:57" x14ac:dyDescent="0.3">
      <c r="AK1052">
        <v>2009</v>
      </c>
      <c r="AL1052">
        <v>49</v>
      </c>
      <c r="AM1052">
        <v>2.5999999999999999E-3</v>
      </c>
      <c r="AN1052">
        <v>2.5999999999999999E-3</v>
      </c>
      <c r="AO1052">
        <v>0.5</v>
      </c>
      <c r="AP1052">
        <v>96624</v>
      </c>
      <c r="AQ1052">
        <v>251</v>
      </c>
      <c r="AR1052">
        <v>96499</v>
      </c>
      <c r="AS1052">
        <v>3091898</v>
      </c>
      <c r="AT1052">
        <v>32</v>
      </c>
      <c r="AV1052">
        <v>2009</v>
      </c>
      <c r="AW1052">
        <v>49</v>
      </c>
      <c r="AX1052">
        <v>1.3699999999999999E-3</v>
      </c>
      <c r="AY1052">
        <v>1.3699999999999999E-3</v>
      </c>
      <c r="AZ1052">
        <v>0.5</v>
      </c>
      <c r="BA1052">
        <v>97967</v>
      </c>
      <c r="BB1052">
        <v>134</v>
      </c>
      <c r="BC1052">
        <v>97900</v>
      </c>
      <c r="BD1052">
        <v>3467563</v>
      </c>
      <c r="BE1052">
        <v>35.4</v>
      </c>
    </row>
    <row r="1053" spans="37:57" x14ac:dyDescent="0.3">
      <c r="AK1053">
        <v>2009</v>
      </c>
      <c r="AL1053">
        <v>50</v>
      </c>
      <c r="AM1053">
        <v>3.0699999999999998E-3</v>
      </c>
      <c r="AN1053">
        <v>3.0699999999999998E-3</v>
      </c>
      <c r="AO1053">
        <v>0.5</v>
      </c>
      <c r="AP1053">
        <v>96373</v>
      </c>
      <c r="AQ1053">
        <v>296</v>
      </c>
      <c r="AR1053">
        <v>96225</v>
      </c>
      <c r="AS1053">
        <v>2995399</v>
      </c>
      <c r="AT1053">
        <v>31.08</v>
      </c>
      <c r="AV1053">
        <v>2009</v>
      </c>
      <c r="AW1053">
        <v>50</v>
      </c>
      <c r="AX1053">
        <v>1.5299999999999999E-3</v>
      </c>
      <c r="AY1053">
        <v>1.5299999999999999E-3</v>
      </c>
      <c r="AZ1053">
        <v>0.5</v>
      </c>
      <c r="BA1053">
        <v>97832</v>
      </c>
      <c r="BB1053">
        <v>150</v>
      </c>
      <c r="BC1053">
        <v>97758</v>
      </c>
      <c r="BD1053">
        <v>3369664</v>
      </c>
      <c r="BE1053">
        <v>34.44</v>
      </c>
    </row>
    <row r="1054" spans="37:57" x14ac:dyDescent="0.3">
      <c r="AK1054">
        <v>2009</v>
      </c>
      <c r="AL1054">
        <v>51</v>
      </c>
      <c r="AM1054">
        <v>2.8800000000000002E-3</v>
      </c>
      <c r="AN1054">
        <v>2.8700000000000002E-3</v>
      </c>
      <c r="AO1054">
        <v>0.5</v>
      </c>
      <c r="AP1054">
        <v>96077</v>
      </c>
      <c r="AQ1054">
        <v>276</v>
      </c>
      <c r="AR1054">
        <v>95939</v>
      </c>
      <c r="AS1054">
        <v>2899174</v>
      </c>
      <c r="AT1054">
        <v>30.18</v>
      </c>
      <c r="AV1054">
        <v>2009</v>
      </c>
      <c r="AW1054">
        <v>51</v>
      </c>
      <c r="AX1054">
        <v>2.2399999999999998E-3</v>
      </c>
      <c r="AY1054">
        <v>2.2399999999999998E-3</v>
      </c>
      <c r="AZ1054">
        <v>0.5</v>
      </c>
      <c r="BA1054">
        <v>97683</v>
      </c>
      <c r="BB1054">
        <v>219</v>
      </c>
      <c r="BC1054">
        <v>97573</v>
      </c>
      <c r="BD1054">
        <v>3271906</v>
      </c>
      <c r="BE1054">
        <v>33.5</v>
      </c>
    </row>
    <row r="1055" spans="37:57" x14ac:dyDescent="0.3">
      <c r="AK1055">
        <v>2009</v>
      </c>
      <c r="AL1055">
        <v>52</v>
      </c>
      <c r="AM1055">
        <v>3.5400000000000002E-3</v>
      </c>
      <c r="AN1055">
        <v>3.5300000000000002E-3</v>
      </c>
      <c r="AO1055">
        <v>0.5</v>
      </c>
      <c r="AP1055">
        <v>95801</v>
      </c>
      <c r="AQ1055">
        <v>338</v>
      </c>
      <c r="AR1055">
        <v>95632</v>
      </c>
      <c r="AS1055">
        <v>2803235</v>
      </c>
      <c r="AT1055">
        <v>29.26</v>
      </c>
      <c r="AV1055">
        <v>2009</v>
      </c>
      <c r="AW1055">
        <v>52</v>
      </c>
      <c r="AX1055">
        <v>2.2799999999999999E-3</v>
      </c>
      <c r="AY1055">
        <v>2.2799999999999999E-3</v>
      </c>
      <c r="AZ1055">
        <v>0.5</v>
      </c>
      <c r="BA1055">
        <v>97464</v>
      </c>
      <c r="BB1055">
        <v>222</v>
      </c>
      <c r="BC1055">
        <v>97353</v>
      </c>
      <c r="BD1055">
        <v>3174333</v>
      </c>
      <c r="BE1055">
        <v>32.57</v>
      </c>
    </row>
    <row r="1056" spans="37:57" x14ac:dyDescent="0.3">
      <c r="AK1056">
        <v>2009</v>
      </c>
      <c r="AL1056">
        <v>53</v>
      </c>
      <c r="AM1056">
        <v>3.7200000000000002E-3</v>
      </c>
      <c r="AN1056">
        <v>3.7100000000000002E-3</v>
      </c>
      <c r="AO1056">
        <v>0.5</v>
      </c>
      <c r="AP1056">
        <v>95463</v>
      </c>
      <c r="AQ1056">
        <v>354</v>
      </c>
      <c r="AR1056">
        <v>95286</v>
      </c>
      <c r="AS1056">
        <v>2707603</v>
      </c>
      <c r="AT1056">
        <v>28.36</v>
      </c>
      <c r="AV1056">
        <v>2009</v>
      </c>
      <c r="AW1056">
        <v>53</v>
      </c>
      <c r="AX1056">
        <v>2.9499999999999999E-3</v>
      </c>
      <c r="AY1056">
        <v>2.9499999999999999E-3</v>
      </c>
      <c r="AZ1056">
        <v>0.5</v>
      </c>
      <c r="BA1056">
        <v>97242</v>
      </c>
      <c r="BB1056">
        <v>287</v>
      </c>
      <c r="BC1056">
        <v>97099</v>
      </c>
      <c r="BD1056">
        <v>3076980</v>
      </c>
      <c r="BE1056">
        <v>31.64</v>
      </c>
    </row>
    <row r="1057" spans="37:57" x14ac:dyDescent="0.3">
      <c r="AK1057">
        <v>2009</v>
      </c>
      <c r="AL1057">
        <v>54</v>
      </c>
      <c r="AM1057">
        <v>4.3099999999999996E-3</v>
      </c>
      <c r="AN1057">
        <v>4.3E-3</v>
      </c>
      <c r="AO1057">
        <v>0.5</v>
      </c>
      <c r="AP1057">
        <v>95108</v>
      </c>
      <c r="AQ1057">
        <v>409</v>
      </c>
      <c r="AR1057">
        <v>94904</v>
      </c>
      <c r="AS1057">
        <v>2612317</v>
      </c>
      <c r="AT1057">
        <v>27.47</v>
      </c>
      <c r="AV1057">
        <v>2009</v>
      </c>
      <c r="AW1057">
        <v>54</v>
      </c>
      <c r="AX1057">
        <v>2.8800000000000002E-3</v>
      </c>
      <c r="AY1057">
        <v>2.8700000000000002E-3</v>
      </c>
      <c r="AZ1057">
        <v>0.5</v>
      </c>
      <c r="BA1057">
        <v>96955</v>
      </c>
      <c r="BB1057">
        <v>278</v>
      </c>
      <c r="BC1057">
        <v>96816</v>
      </c>
      <c r="BD1057">
        <v>2979881</v>
      </c>
      <c r="BE1057">
        <v>30.73</v>
      </c>
    </row>
    <row r="1058" spans="37:57" x14ac:dyDescent="0.3">
      <c r="AK1058">
        <v>2009</v>
      </c>
      <c r="AL1058">
        <v>55</v>
      </c>
      <c r="AM1058">
        <v>4.15E-3</v>
      </c>
      <c r="AN1058">
        <v>4.1399999999999996E-3</v>
      </c>
      <c r="AO1058">
        <v>0.5</v>
      </c>
      <c r="AP1058">
        <v>94699</v>
      </c>
      <c r="AQ1058">
        <v>392</v>
      </c>
      <c r="AR1058">
        <v>94503</v>
      </c>
      <c r="AS1058">
        <v>2517413</v>
      </c>
      <c r="AT1058">
        <v>26.58</v>
      </c>
      <c r="AV1058">
        <v>2009</v>
      </c>
      <c r="AW1058">
        <v>55</v>
      </c>
      <c r="AX1058">
        <v>2.98E-3</v>
      </c>
      <c r="AY1058">
        <v>2.98E-3</v>
      </c>
      <c r="AZ1058">
        <v>0.5</v>
      </c>
      <c r="BA1058">
        <v>96677</v>
      </c>
      <c r="BB1058">
        <v>288</v>
      </c>
      <c r="BC1058">
        <v>96533</v>
      </c>
      <c r="BD1058">
        <v>2883065</v>
      </c>
      <c r="BE1058">
        <v>29.82</v>
      </c>
    </row>
    <row r="1059" spans="37:57" x14ac:dyDescent="0.3">
      <c r="AK1059">
        <v>2009</v>
      </c>
      <c r="AL1059">
        <v>56</v>
      </c>
      <c r="AM1059">
        <v>4.9899999999999996E-3</v>
      </c>
      <c r="AN1059">
        <v>4.9800000000000001E-3</v>
      </c>
      <c r="AO1059">
        <v>0.5</v>
      </c>
      <c r="AP1059">
        <v>94307</v>
      </c>
      <c r="AQ1059">
        <v>469</v>
      </c>
      <c r="AR1059">
        <v>94072</v>
      </c>
      <c r="AS1059">
        <v>2422910</v>
      </c>
      <c r="AT1059">
        <v>25.69</v>
      </c>
      <c r="AV1059">
        <v>2009</v>
      </c>
      <c r="AW1059">
        <v>56</v>
      </c>
      <c r="AX1059">
        <v>3.14E-3</v>
      </c>
      <c r="AY1059">
        <v>3.13E-3</v>
      </c>
      <c r="AZ1059">
        <v>0.5</v>
      </c>
      <c r="BA1059">
        <v>96389</v>
      </c>
      <c r="BB1059">
        <v>302</v>
      </c>
      <c r="BC1059">
        <v>96238</v>
      </c>
      <c r="BD1059">
        <v>2786532</v>
      </c>
      <c r="BE1059">
        <v>28.91</v>
      </c>
    </row>
    <row r="1060" spans="37:57" x14ac:dyDescent="0.3">
      <c r="AK1060">
        <v>2009</v>
      </c>
      <c r="AL1060">
        <v>57</v>
      </c>
      <c r="AM1060">
        <v>5.79E-3</v>
      </c>
      <c r="AN1060">
        <v>5.7800000000000004E-3</v>
      </c>
      <c r="AO1060">
        <v>0.5</v>
      </c>
      <c r="AP1060">
        <v>93838</v>
      </c>
      <c r="AQ1060">
        <v>542</v>
      </c>
      <c r="AR1060">
        <v>93567</v>
      </c>
      <c r="AS1060">
        <v>2328838</v>
      </c>
      <c r="AT1060">
        <v>24.82</v>
      </c>
      <c r="AV1060">
        <v>2009</v>
      </c>
      <c r="AW1060">
        <v>57</v>
      </c>
      <c r="AX1060">
        <v>3.2299999999999998E-3</v>
      </c>
      <c r="AY1060">
        <v>3.2200000000000002E-3</v>
      </c>
      <c r="AZ1060">
        <v>0.5</v>
      </c>
      <c r="BA1060">
        <v>96087</v>
      </c>
      <c r="BB1060">
        <v>310</v>
      </c>
      <c r="BC1060">
        <v>95932</v>
      </c>
      <c r="BD1060">
        <v>2690294</v>
      </c>
      <c r="BE1060">
        <v>28</v>
      </c>
    </row>
    <row r="1061" spans="37:57" x14ac:dyDescent="0.3">
      <c r="AK1061">
        <v>2009</v>
      </c>
      <c r="AL1061">
        <v>58</v>
      </c>
      <c r="AM1061">
        <v>6.2300000000000003E-3</v>
      </c>
      <c r="AN1061">
        <v>6.2100000000000002E-3</v>
      </c>
      <c r="AO1061">
        <v>0.5</v>
      </c>
      <c r="AP1061">
        <v>93296</v>
      </c>
      <c r="AQ1061">
        <v>579</v>
      </c>
      <c r="AR1061">
        <v>93006</v>
      </c>
      <c r="AS1061">
        <v>2235271</v>
      </c>
      <c r="AT1061">
        <v>23.96</v>
      </c>
      <c r="AV1061">
        <v>2009</v>
      </c>
      <c r="AW1061">
        <v>58</v>
      </c>
      <c r="AX1061">
        <v>4.2100000000000002E-3</v>
      </c>
      <c r="AY1061">
        <v>4.1999999999999997E-3</v>
      </c>
      <c r="AZ1061">
        <v>0.5</v>
      </c>
      <c r="BA1061">
        <v>95777</v>
      </c>
      <c r="BB1061">
        <v>402</v>
      </c>
      <c r="BC1061">
        <v>95576</v>
      </c>
      <c r="BD1061">
        <v>2594362</v>
      </c>
      <c r="BE1061">
        <v>27.09</v>
      </c>
    </row>
    <row r="1062" spans="37:57" x14ac:dyDescent="0.3">
      <c r="AK1062">
        <v>2009</v>
      </c>
      <c r="AL1062">
        <v>59</v>
      </c>
      <c r="AM1062">
        <v>6.5700000000000003E-3</v>
      </c>
      <c r="AN1062">
        <v>6.5500000000000003E-3</v>
      </c>
      <c r="AO1062">
        <v>0.5</v>
      </c>
      <c r="AP1062">
        <v>92716</v>
      </c>
      <c r="AQ1062">
        <v>607</v>
      </c>
      <c r="AR1062">
        <v>92413</v>
      </c>
      <c r="AS1062">
        <v>2142265</v>
      </c>
      <c r="AT1062">
        <v>23.11</v>
      </c>
      <c r="AV1062">
        <v>2009</v>
      </c>
      <c r="AW1062">
        <v>59</v>
      </c>
      <c r="AX1062">
        <v>4.3E-3</v>
      </c>
      <c r="AY1062">
        <v>4.2900000000000004E-3</v>
      </c>
      <c r="AZ1062">
        <v>0.5</v>
      </c>
      <c r="BA1062">
        <v>95375</v>
      </c>
      <c r="BB1062">
        <v>409</v>
      </c>
      <c r="BC1062">
        <v>95171</v>
      </c>
      <c r="BD1062">
        <v>2498785</v>
      </c>
      <c r="BE1062">
        <v>26.2</v>
      </c>
    </row>
    <row r="1063" spans="37:57" x14ac:dyDescent="0.3">
      <c r="AK1063">
        <v>2009</v>
      </c>
      <c r="AL1063">
        <v>60</v>
      </c>
      <c r="AM1063">
        <v>6.77E-3</v>
      </c>
      <c r="AN1063">
        <v>6.7400000000000003E-3</v>
      </c>
      <c r="AO1063">
        <v>0.5</v>
      </c>
      <c r="AP1063">
        <v>92109</v>
      </c>
      <c r="AQ1063">
        <v>621</v>
      </c>
      <c r="AR1063">
        <v>91799</v>
      </c>
      <c r="AS1063">
        <v>2049852</v>
      </c>
      <c r="AT1063">
        <v>22.25</v>
      </c>
      <c r="AV1063">
        <v>2009</v>
      </c>
      <c r="AW1063">
        <v>60</v>
      </c>
      <c r="AX1063">
        <v>4.7800000000000004E-3</v>
      </c>
      <c r="AY1063">
        <v>4.7699999999999999E-3</v>
      </c>
      <c r="AZ1063">
        <v>0.5</v>
      </c>
      <c r="BA1063">
        <v>94966</v>
      </c>
      <c r="BB1063">
        <v>453</v>
      </c>
      <c r="BC1063">
        <v>94740</v>
      </c>
      <c r="BD1063">
        <v>2403615</v>
      </c>
      <c r="BE1063">
        <v>25.31</v>
      </c>
    </row>
    <row r="1064" spans="37:57" x14ac:dyDescent="0.3">
      <c r="AK1064">
        <v>2009</v>
      </c>
      <c r="AL1064">
        <v>61</v>
      </c>
      <c r="AM1064">
        <v>8.0199999999999994E-3</v>
      </c>
      <c r="AN1064">
        <v>7.9900000000000006E-3</v>
      </c>
      <c r="AO1064">
        <v>0.5</v>
      </c>
      <c r="AP1064">
        <v>91488</v>
      </c>
      <c r="AQ1064">
        <v>731</v>
      </c>
      <c r="AR1064">
        <v>91123</v>
      </c>
      <c r="AS1064">
        <v>1958053</v>
      </c>
      <c r="AT1064">
        <v>21.4</v>
      </c>
      <c r="AV1064">
        <v>2009</v>
      </c>
      <c r="AW1064">
        <v>61</v>
      </c>
      <c r="AX1064">
        <v>4.8199999999999996E-3</v>
      </c>
      <c r="AY1064">
        <v>4.81E-3</v>
      </c>
      <c r="AZ1064">
        <v>0.5</v>
      </c>
      <c r="BA1064">
        <v>94513</v>
      </c>
      <c r="BB1064">
        <v>454</v>
      </c>
      <c r="BC1064">
        <v>94286</v>
      </c>
      <c r="BD1064">
        <v>2308875</v>
      </c>
      <c r="BE1064">
        <v>24.43</v>
      </c>
    </row>
    <row r="1065" spans="37:57" x14ac:dyDescent="0.3">
      <c r="AK1065">
        <v>2009</v>
      </c>
      <c r="AL1065">
        <v>62</v>
      </c>
      <c r="AM1065">
        <v>9.2399999999999999E-3</v>
      </c>
      <c r="AN1065">
        <v>9.1999999999999998E-3</v>
      </c>
      <c r="AO1065">
        <v>0.5</v>
      </c>
      <c r="AP1065">
        <v>90757</v>
      </c>
      <c r="AQ1065">
        <v>835</v>
      </c>
      <c r="AR1065">
        <v>90340</v>
      </c>
      <c r="AS1065">
        <v>1866931</v>
      </c>
      <c r="AT1065">
        <v>20.57</v>
      </c>
      <c r="AV1065">
        <v>2009</v>
      </c>
      <c r="AW1065">
        <v>62</v>
      </c>
      <c r="AX1065">
        <v>6.0600000000000003E-3</v>
      </c>
      <c r="AY1065">
        <v>6.0400000000000002E-3</v>
      </c>
      <c r="AZ1065">
        <v>0.5</v>
      </c>
      <c r="BA1065">
        <v>94059</v>
      </c>
      <c r="BB1065">
        <v>568</v>
      </c>
      <c r="BC1065">
        <v>93775</v>
      </c>
      <c r="BD1065">
        <v>2214589</v>
      </c>
      <c r="BE1065">
        <v>23.54</v>
      </c>
    </row>
    <row r="1066" spans="37:57" x14ac:dyDescent="0.3">
      <c r="AK1066">
        <v>2009</v>
      </c>
      <c r="AL1066">
        <v>63</v>
      </c>
      <c r="AM1066">
        <v>9.2499999999999995E-3</v>
      </c>
      <c r="AN1066">
        <v>9.2099999999999994E-3</v>
      </c>
      <c r="AO1066">
        <v>0.5</v>
      </c>
      <c r="AP1066">
        <v>89922</v>
      </c>
      <c r="AQ1066">
        <v>828</v>
      </c>
      <c r="AR1066">
        <v>89508</v>
      </c>
      <c r="AS1066">
        <v>1776591</v>
      </c>
      <c r="AT1066">
        <v>19.760000000000002</v>
      </c>
      <c r="AV1066">
        <v>2009</v>
      </c>
      <c r="AW1066">
        <v>63</v>
      </c>
      <c r="AX1066">
        <v>6.2500000000000003E-3</v>
      </c>
      <c r="AY1066">
        <v>6.2300000000000003E-3</v>
      </c>
      <c r="AZ1066">
        <v>0.5</v>
      </c>
      <c r="BA1066">
        <v>93491</v>
      </c>
      <c r="BB1066">
        <v>583</v>
      </c>
      <c r="BC1066">
        <v>93199</v>
      </c>
      <c r="BD1066">
        <v>2120814</v>
      </c>
      <c r="BE1066">
        <v>22.68</v>
      </c>
    </row>
    <row r="1067" spans="37:57" x14ac:dyDescent="0.3">
      <c r="AK1067">
        <v>2009</v>
      </c>
      <c r="AL1067">
        <v>64</v>
      </c>
      <c r="AM1067">
        <v>1.077E-2</v>
      </c>
      <c r="AN1067">
        <v>1.0710000000000001E-2</v>
      </c>
      <c r="AO1067">
        <v>0.5</v>
      </c>
      <c r="AP1067">
        <v>89094</v>
      </c>
      <c r="AQ1067">
        <v>954</v>
      </c>
      <c r="AR1067">
        <v>88617</v>
      </c>
      <c r="AS1067">
        <v>1687082</v>
      </c>
      <c r="AT1067">
        <v>18.940000000000001</v>
      </c>
      <c r="AV1067">
        <v>2009</v>
      </c>
      <c r="AW1067">
        <v>64</v>
      </c>
      <c r="AX1067">
        <v>7.5300000000000002E-3</v>
      </c>
      <c r="AY1067">
        <v>7.5100000000000002E-3</v>
      </c>
      <c r="AZ1067">
        <v>0.5</v>
      </c>
      <c r="BA1067">
        <v>92908</v>
      </c>
      <c r="BB1067">
        <v>697</v>
      </c>
      <c r="BC1067">
        <v>92559</v>
      </c>
      <c r="BD1067">
        <v>2027615</v>
      </c>
      <c r="BE1067">
        <v>21.82</v>
      </c>
    </row>
    <row r="1068" spans="37:57" x14ac:dyDescent="0.3">
      <c r="AK1068">
        <v>2009</v>
      </c>
      <c r="AL1068">
        <v>65</v>
      </c>
      <c r="AM1068">
        <v>1.243E-2</v>
      </c>
      <c r="AN1068">
        <v>1.235E-2</v>
      </c>
      <c r="AO1068">
        <v>0.5</v>
      </c>
      <c r="AP1068">
        <v>88140</v>
      </c>
      <c r="AQ1068">
        <v>1088</v>
      </c>
      <c r="AR1068">
        <v>87596</v>
      </c>
      <c r="AS1068">
        <v>1598465</v>
      </c>
      <c r="AT1068">
        <v>18.14</v>
      </c>
      <c r="AV1068">
        <v>2009</v>
      </c>
      <c r="AW1068">
        <v>65</v>
      </c>
      <c r="AX1068">
        <v>7.8300000000000002E-3</v>
      </c>
      <c r="AY1068">
        <v>7.7999999999999996E-3</v>
      </c>
      <c r="AZ1068">
        <v>0.5</v>
      </c>
      <c r="BA1068">
        <v>92211</v>
      </c>
      <c r="BB1068">
        <v>719</v>
      </c>
      <c r="BC1068">
        <v>91851</v>
      </c>
      <c r="BD1068">
        <v>1935055</v>
      </c>
      <c r="BE1068">
        <v>20.99</v>
      </c>
    </row>
    <row r="1069" spans="37:57" x14ac:dyDescent="0.3">
      <c r="AK1069">
        <v>2009</v>
      </c>
      <c r="AL1069">
        <v>66</v>
      </c>
      <c r="AM1069">
        <v>1.308E-2</v>
      </c>
      <c r="AN1069">
        <v>1.299E-2</v>
      </c>
      <c r="AO1069">
        <v>0.5</v>
      </c>
      <c r="AP1069">
        <v>87052</v>
      </c>
      <c r="AQ1069">
        <v>1131</v>
      </c>
      <c r="AR1069">
        <v>86486</v>
      </c>
      <c r="AS1069">
        <v>1510869</v>
      </c>
      <c r="AT1069">
        <v>17.36</v>
      </c>
      <c r="AV1069">
        <v>2009</v>
      </c>
      <c r="AW1069">
        <v>66</v>
      </c>
      <c r="AX1069">
        <v>7.9100000000000004E-3</v>
      </c>
      <c r="AY1069">
        <v>7.8799999999999999E-3</v>
      </c>
      <c r="AZ1069">
        <v>0.5</v>
      </c>
      <c r="BA1069">
        <v>91491</v>
      </c>
      <c r="BB1069">
        <v>721</v>
      </c>
      <c r="BC1069">
        <v>91131</v>
      </c>
      <c r="BD1069">
        <v>1843204</v>
      </c>
      <c r="BE1069">
        <v>20.149999999999999</v>
      </c>
    </row>
    <row r="1070" spans="37:57" x14ac:dyDescent="0.3">
      <c r="AK1070">
        <v>2009</v>
      </c>
      <c r="AL1070">
        <v>67</v>
      </c>
      <c r="AM1070">
        <v>1.366E-2</v>
      </c>
      <c r="AN1070">
        <v>1.357E-2</v>
      </c>
      <c r="AO1070">
        <v>0.5</v>
      </c>
      <c r="AP1070">
        <v>85921</v>
      </c>
      <c r="AQ1070">
        <v>1166</v>
      </c>
      <c r="AR1070">
        <v>85338</v>
      </c>
      <c r="AS1070">
        <v>1424383</v>
      </c>
      <c r="AT1070">
        <v>16.579999999999998</v>
      </c>
      <c r="AV1070">
        <v>2009</v>
      </c>
      <c r="AW1070">
        <v>67</v>
      </c>
      <c r="AX1070">
        <v>9.75E-3</v>
      </c>
      <c r="AY1070">
        <v>9.7000000000000003E-3</v>
      </c>
      <c r="AZ1070">
        <v>0.5</v>
      </c>
      <c r="BA1070">
        <v>90770</v>
      </c>
      <c r="BB1070">
        <v>881</v>
      </c>
      <c r="BC1070">
        <v>90330</v>
      </c>
      <c r="BD1070">
        <v>1752073</v>
      </c>
      <c r="BE1070">
        <v>19.3</v>
      </c>
    </row>
    <row r="1071" spans="37:57" x14ac:dyDescent="0.3">
      <c r="AK1071">
        <v>2009</v>
      </c>
      <c r="AL1071">
        <v>68</v>
      </c>
      <c r="AM1071">
        <v>1.494E-2</v>
      </c>
      <c r="AN1071">
        <v>1.4829999999999999E-2</v>
      </c>
      <c r="AO1071">
        <v>0.5</v>
      </c>
      <c r="AP1071">
        <v>84755</v>
      </c>
      <c r="AQ1071">
        <v>1257</v>
      </c>
      <c r="AR1071">
        <v>84126</v>
      </c>
      <c r="AS1071">
        <v>1339045</v>
      </c>
      <c r="AT1071">
        <v>15.8</v>
      </c>
      <c r="AV1071">
        <v>2009</v>
      </c>
      <c r="AW1071">
        <v>68</v>
      </c>
      <c r="AX1071">
        <v>9.3299999999999998E-3</v>
      </c>
      <c r="AY1071">
        <v>9.2899999999999996E-3</v>
      </c>
      <c r="AZ1071">
        <v>0.5</v>
      </c>
      <c r="BA1071">
        <v>89890</v>
      </c>
      <c r="BB1071">
        <v>835</v>
      </c>
      <c r="BC1071">
        <v>89472</v>
      </c>
      <c r="BD1071">
        <v>1661743</v>
      </c>
      <c r="BE1071">
        <v>18.489999999999998</v>
      </c>
    </row>
    <row r="1072" spans="37:57" x14ac:dyDescent="0.3">
      <c r="AK1072">
        <v>2009</v>
      </c>
      <c r="AL1072">
        <v>69</v>
      </c>
      <c r="AM1072">
        <v>1.822E-2</v>
      </c>
      <c r="AN1072">
        <v>1.805E-2</v>
      </c>
      <c r="AO1072">
        <v>0.5</v>
      </c>
      <c r="AP1072">
        <v>83498</v>
      </c>
      <c r="AQ1072">
        <v>1507</v>
      </c>
      <c r="AR1072">
        <v>82744</v>
      </c>
      <c r="AS1072">
        <v>1254918</v>
      </c>
      <c r="AT1072">
        <v>15.03</v>
      </c>
      <c r="AV1072">
        <v>2009</v>
      </c>
      <c r="AW1072">
        <v>69</v>
      </c>
      <c r="AX1072">
        <v>1.157E-2</v>
      </c>
      <c r="AY1072">
        <v>1.15E-2</v>
      </c>
      <c r="AZ1072">
        <v>0.5</v>
      </c>
      <c r="BA1072">
        <v>89055</v>
      </c>
      <c r="BB1072">
        <v>1024</v>
      </c>
      <c r="BC1072">
        <v>88543</v>
      </c>
      <c r="BD1072">
        <v>1572271</v>
      </c>
      <c r="BE1072">
        <v>17.66</v>
      </c>
    </row>
    <row r="1073" spans="37:57" x14ac:dyDescent="0.3">
      <c r="AK1073">
        <v>2009</v>
      </c>
      <c r="AL1073">
        <v>70</v>
      </c>
      <c r="AM1073">
        <v>1.8630000000000001E-2</v>
      </c>
      <c r="AN1073">
        <v>1.8460000000000001E-2</v>
      </c>
      <c r="AO1073">
        <v>0.5</v>
      </c>
      <c r="AP1073">
        <v>81991</v>
      </c>
      <c r="AQ1073">
        <v>1513</v>
      </c>
      <c r="AR1073">
        <v>81234</v>
      </c>
      <c r="AS1073">
        <v>1172174</v>
      </c>
      <c r="AT1073">
        <v>14.3</v>
      </c>
      <c r="AV1073">
        <v>2009</v>
      </c>
      <c r="AW1073">
        <v>70</v>
      </c>
      <c r="AX1073">
        <v>1.274E-2</v>
      </c>
      <c r="AY1073">
        <v>1.2659999999999999E-2</v>
      </c>
      <c r="AZ1073">
        <v>0.5</v>
      </c>
      <c r="BA1073">
        <v>88031</v>
      </c>
      <c r="BB1073">
        <v>1115</v>
      </c>
      <c r="BC1073">
        <v>87473</v>
      </c>
      <c r="BD1073">
        <v>1483728</v>
      </c>
      <c r="BE1073">
        <v>16.850000000000001</v>
      </c>
    </row>
    <row r="1074" spans="37:57" x14ac:dyDescent="0.3">
      <c r="AK1074">
        <v>2009</v>
      </c>
      <c r="AL1074">
        <v>71</v>
      </c>
      <c r="AM1074">
        <v>2.1499999999999998E-2</v>
      </c>
      <c r="AN1074">
        <v>2.1270000000000001E-2</v>
      </c>
      <c r="AO1074">
        <v>0.5</v>
      </c>
      <c r="AP1074">
        <v>80477</v>
      </c>
      <c r="AQ1074">
        <v>1712</v>
      </c>
      <c r="AR1074">
        <v>79621</v>
      </c>
      <c r="AS1074">
        <v>1090940</v>
      </c>
      <c r="AT1074">
        <v>13.56</v>
      </c>
      <c r="AV1074">
        <v>2009</v>
      </c>
      <c r="AW1074">
        <v>71</v>
      </c>
      <c r="AX1074">
        <v>1.336E-2</v>
      </c>
      <c r="AY1074">
        <v>1.3270000000000001E-2</v>
      </c>
      <c r="AZ1074">
        <v>0.5</v>
      </c>
      <c r="BA1074">
        <v>86916</v>
      </c>
      <c r="BB1074">
        <v>1154</v>
      </c>
      <c r="BC1074">
        <v>86339</v>
      </c>
      <c r="BD1074">
        <v>1396255</v>
      </c>
      <c r="BE1074">
        <v>16.059999999999999</v>
      </c>
    </row>
    <row r="1075" spans="37:57" x14ac:dyDescent="0.3">
      <c r="AK1075">
        <v>2009</v>
      </c>
      <c r="AL1075">
        <v>72</v>
      </c>
      <c r="AM1075">
        <v>2.3470000000000001E-2</v>
      </c>
      <c r="AN1075">
        <v>2.3199999999999998E-2</v>
      </c>
      <c r="AO1075">
        <v>0.5</v>
      </c>
      <c r="AP1075">
        <v>78765</v>
      </c>
      <c r="AQ1075">
        <v>1827</v>
      </c>
      <c r="AR1075">
        <v>77851</v>
      </c>
      <c r="AS1075">
        <v>1011319</v>
      </c>
      <c r="AT1075">
        <v>12.84</v>
      </c>
      <c r="AV1075">
        <v>2009</v>
      </c>
      <c r="AW1075">
        <v>72</v>
      </c>
      <c r="AX1075">
        <v>1.5350000000000001E-2</v>
      </c>
      <c r="AY1075">
        <v>1.524E-2</v>
      </c>
      <c r="AZ1075">
        <v>0.5</v>
      </c>
      <c r="BA1075">
        <v>85762</v>
      </c>
      <c r="BB1075">
        <v>1307</v>
      </c>
      <c r="BC1075">
        <v>85109</v>
      </c>
      <c r="BD1075">
        <v>1309916</v>
      </c>
      <c r="BE1075">
        <v>15.27</v>
      </c>
    </row>
    <row r="1076" spans="37:57" x14ac:dyDescent="0.3">
      <c r="AK1076">
        <v>2009</v>
      </c>
      <c r="AL1076">
        <v>73</v>
      </c>
      <c r="AM1076">
        <v>2.76E-2</v>
      </c>
      <c r="AN1076">
        <v>2.7230000000000001E-2</v>
      </c>
      <c r="AO1076">
        <v>0.5</v>
      </c>
      <c r="AP1076">
        <v>76938</v>
      </c>
      <c r="AQ1076">
        <v>2095</v>
      </c>
      <c r="AR1076">
        <v>75890</v>
      </c>
      <c r="AS1076">
        <v>933467</v>
      </c>
      <c r="AT1076">
        <v>12.13</v>
      </c>
      <c r="AV1076">
        <v>2009</v>
      </c>
      <c r="AW1076">
        <v>73</v>
      </c>
      <c r="AX1076">
        <v>1.8169999999999999E-2</v>
      </c>
      <c r="AY1076">
        <v>1.7999999999999999E-2</v>
      </c>
      <c r="AZ1076">
        <v>0.5</v>
      </c>
      <c r="BA1076">
        <v>84455</v>
      </c>
      <c r="BB1076">
        <v>1520</v>
      </c>
      <c r="BC1076">
        <v>83695</v>
      </c>
      <c r="BD1076">
        <v>1224807</v>
      </c>
      <c r="BE1076">
        <v>14.5</v>
      </c>
    </row>
    <row r="1077" spans="37:57" x14ac:dyDescent="0.3">
      <c r="AK1077">
        <v>2009</v>
      </c>
      <c r="AL1077">
        <v>74</v>
      </c>
      <c r="AM1077">
        <v>3.1E-2</v>
      </c>
      <c r="AN1077">
        <v>3.0519999999999999E-2</v>
      </c>
      <c r="AO1077">
        <v>0.5</v>
      </c>
      <c r="AP1077">
        <v>74843</v>
      </c>
      <c r="AQ1077">
        <v>2284</v>
      </c>
      <c r="AR1077">
        <v>73701</v>
      </c>
      <c r="AS1077">
        <v>857577</v>
      </c>
      <c r="AT1077">
        <v>11.46</v>
      </c>
      <c r="AV1077">
        <v>2009</v>
      </c>
      <c r="AW1077">
        <v>74</v>
      </c>
      <c r="AX1077">
        <v>1.951E-2</v>
      </c>
      <c r="AY1077">
        <v>1.932E-2</v>
      </c>
      <c r="AZ1077">
        <v>0.5</v>
      </c>
      <c r="BA1077">
        <v>82935</v>
      </c>
      <c r="BB1077">
        <v>1602</v>
      </c>
      <c r="BC1077">
        <v>82134</v>
      </c>
      <c r="BD1077">
        <v>1141112</v>
      </c>
      <c r="BE1077">
        <v>13.76</v>
      </c>
    </row>
    <row r="1078" spans="37:57" x14ac:dyDescent="0.3">
      <c r="AK1078">
        <v>2009</v>
      </c>
      <c r="AL1078">
        <v>75</v>
      </c>
      <c r="AM1078">
        <v>3.4099999999999998E-2</v>
      </c>
      <c r="AN1078">
        <v>3.3520000000000001E-2</v>
      </c>
      <c r="AO1078">
        <v>0.5</v>
      </c>
      <c r="AP1078">
        <v>72559</v>
      </c>
      <c r="AQ1078">
        <v>2432</v>
      </c>
      <c r="AR1078">
        <v>71342</v>
      </c>
      <c r="AS1078">
        <v>783876</v>
      </c>
      <c r="AT1078">
        <v>10.8</v>
      </c>
      <c r="AV1078">
        <v>2009</v>
      </c>
      <c r="AW1078">
        <v>75</v>
      </c>
      <c r="AX1078">
        <v>2.0420000000000001E-2</v>
      </c>
      <c r="AY1078">
        <v>2.0219999999999998E-2</v>
      </c>
      <c r="AZ1078">
        <v>0.5</v>
      </c>
      <c r="BA1078">
        <v>81333</v>
      </c>
      <c r="BB1078">
        <v>1644</v>
      </c>
      <c r="BC1078">
        <v>80510</v>
      </c>
      <c r="BD1078">
        <v>1058978</v>
      </c>
      <c r="BE1078">
        <v>13.02</v>
      </c>
    </row>
    <row r="1079" spans="37:57" x14ac:dyDescent="0.3">
      <c r="AK1079">
        <v>2009</v>
      </c>
      <c r="AL1079">
        <v>76</v>
      </c>
      <c r="AM1079">
        <v>3.8830000000000003E-2</v>
      </c>
      <c r="AN1079">
        <v>3.8089999999999999E-2</v>
      </c>
      <c r="AO1079">
        <v>0.5</v>
      </c>
      <c r="AP1079">
        <v>70126</v>
      </c>
      <c r="AQ1079">
        <v>2671</v>
      </c>
      <c r="AR1079">
        <v>68791</v>
      </c>
      <c r="AS1079">
        <v>712534</v>
      </c>
      <c r="AT1079">
        <v>10.16</v>
      </c>
      <c r="AV1079">
        <v>2009</v>
      </c>
      <c r="AW1079">
        <v>76</v>
      </c>
      <c r="AX1079">
        <v>2.2530000000000001E-2</v>
      </c>
      <c r="AY1079">
        <v>2.2270000000000002E-2</v>
      </c>
      <c r="AZ1079">
        <v>0.5</v>
      </c>
      <c r="BA1079">
        <v>79688</v>
      </c>
      <c r="BB1079">
        <v>1775</v>
      </c>
      <c r="BC1079">
        <v>78801</v>
      </c>
      <c r="BD1079">
        <v>978467</v>
      </c>
      <c r="BE1079">
        <v>12.28</v>
      </c>
    </row>
    <row r="1080" spans="37:57" x14ac:dyDescent="0.3">
      <c r="AK1080">
        <v>2009</v>
      </c>
      <c r="AL1080">
        <v>77</v>
      </c>
      <c r="AM1080">
        <v>4.2790000000000002E-2</v>
      </c>
      <c r="AN1080">
        <v>4.19E-2</v>
      </c>
      <c r="AO1080">
        <v>0.5</v>
      </c>
      <c r="AP1080">
        <v>67455</v>
      </c>
      <c r="AQ1080">
        <v>2826</v>
      </c>
      <c r="AR1080">
        <v>66042</v>
      </c>
      <c r="AS1080">
        <v>643743</v>
      </c>
      <c r="AT1080">
        <v>9.5399999999999991</v>
      </c>
      <c r="AV1080">
        <v>2009</v>
      </c>
      <c r="AW1080">
        <v>77</v>
      </c>
      <c r="AX1080">
        <v>2.6270000000000002E-2</v>
      </c>
      <c r="AY1080">
        <v>2.5930000000000002E-2</v>
      </c>
      <c r="AZ1080">
        <v>0.5</v>
      </c>
      <c r="BA1080">
        <v>77913</v>
      </c>
      <c r="BB1080">
        <v>2020</v>
      </c>
      <c r="BC1080">
        <v>76903</v>
      </c>
      <c r="BD1080">
        <v>899667</v>
      </c>
      <c r="BE1080">
        <v>11.55</v>
      </c>
    </row>
    <row r="1081" spans="37:57" x14ac:dyDescent="0.3">
      <c r="AK1081">
        <v>2009</v>
      </c>
      <c r="AL1081">
        <v>78</v>
      </c>
      <c r="AM1081">
        <v>4.8959999999999997E-2</v>
      </c>
      <c r="AN1081">
        <v>4.7789999999999999E-2</v>
      </c>
      <c r="AO1081">
        <v>0.5</v>
      </c>
      <c r="AP1081">
        <v>64629</v>
      </c>
      <c r="AQ1081">
        <v>3089</v>
      </c>
      <c r="AR1081">
        <v>63084</v>
      </c>
      <c r="AS1081">
        <v>577701</v>
      </c>
      <c r="AT1081">
        <v>8.94</v>
      </c>
      <c r="AV1081">
        <v>2009</v>
      </c>
      <c r="AW1081">
        <v>78</v>
      </c>
      <c r="AX1081">
        <v>3.0689999999999999E-2</v>
      </c>
      <c r="AY1081">
        <v>3.023E-2</v>
      </c>
      <c r="AZ1081">
        <v>0.5</v>
      </c>
      <c r="BA1081">
        <v>75893</v>
      </c>
      <c r="BB1081">
        <v>2294</v>
      </c>
      <c r="BC1081">
        <v>74746</v>
      </c>
      <c r="BD1081">
        <v>822764</v>
      </c>
      <c r="BE1081">
        <v>10.84</v>
      </c>
    </row>
    <row r="1082" spans="37:57" x14ac:dyDescent="0.3">
      <c r="AK1082">
        <v>2009</v>
      </c>
      <c r="AL1082">
        <v>79</v>
      </c>
      <c r="AM1082">
        <v>5.2639999999999999E-2</v>
      </c>
      <c r="AN1082">
        <v>5.1290000000000002E-2</v>
      </c>
      <c r="AO1082">
        <v>0.5</v>
      </c>
      <c r="AP1082">
        <v>61540</v>
      </c>
      <c r="AQ1082">
        <v>3156</v>
      </c>
      <c r="AR1082">
        <v>59962</v>
      </c>
      <c r="AS1082">
        <v>514617</v>
      </c>
      <c r="AT1082">
        <v>8.36</v>
      </c>
      <c r="AV1082">
        <v>2009</v>
      </c>
      <c r="AW1082">
        <v>79</v>
      </c>
      <c r="AX1082">
        <v>3.3759999999999998E-2</v>
      </c>
      <c r="AY1082">
        <v>3.32E-2</v>
      </c>
      <c r="AZ1082">
        <v>0.5</v>
      </c>
      <c r="BA1082">
        <v>73599</v>
      </c>
      <c r="BB1082">
        <v>2444</v>
      </c>
      <c r="BC1082">
        <v>72377</v>
      </c>
      <c r="BD1082">
        <v>748018</v>
      </c>
      <c r="BE1082">
        <v>10.16</v>
      </c>
    </row>
    <row r="1083" spans="37:57" x14ac:dyDescent="0.3">
      <c r="AK1083">
        <v>2009</v>
      </c>
      <c r="AL1083">
        <v>80</v>
      </c>
      <c r="AM1083">
        <v>6.4530000000000004E-2</v>
      </c>
      <c r="AN1083">
        <v>6.2520000000000006E-2</v>
      </c>
      <c r="AO1083">
        <v>0.5</v>
      </c>
      <c r="AP1083">
        <v>58384</v>
      </c>
      <c r="AQ1083">
        <v>3650</v>
      </c>
      <c r="AR1083">
        <v>56559</v>
      </c>
      <c r="AS1083">
        <v>454655</v>
      </c>
      <c r="AT1083">
        <v>7.79</v>
      </c>
      <c r="AV1083">
        <v>2009</v>
      </c>
      <c r="AW1083">
        <v>80</v>
      </c>
      <c r="AX1083">
        <v>3.9699999999999999E-2</v>
      </c>
      <c r="AY1083">
        <v>3.8929999999999999E-2</v>
      </c>
      <c r="AZ1083">
        <v>0.5</v>
      </c>
      <c r="BA1083">
        <v>71155</v>
      </c>
      <c r="BB1083">
        <v>2770</v>
      </c>
      <c r="BC1083">
        <v>69770</v>
      </c>
      <c r="BD1083">
        <v>675641</v>
      </c>
      <c r="BE1083">
        <v>9.5</v>
      </c>
    </row>
    <row r="1084" spans="37:57" x14ac:dyDescent="0.3">
      <c r="AK1084">
        <v>2009</v>
      </c>
      <c r="AL1084">
        <v>81</v>
      </c>
      <c r="AM1084">
        <v>6.9570000000000007E-2</v>
      </c>
      <c r="AN1084">
        <v>6.7229999999999998E-2</v>
      </c>
      <c r="AO1084">
        <v>0.5</v>
      </c>
      <c r="AP1084">
        <v>54734</v>
      </c>
      <c r="AQ1084">
        <v>3680</v>
      </c>
      <c r="AR1084">
        <v>52894</v>
      </c>
      <c r="AS1084">
        <v>398097</v>
      </c>
      <c r="AT1084">
        <v>7.27</v>
      </c>
      <c r="AV1084">
        <v>2009</v>
      </c>
      <c r="AW1084">
        <v>81</v>
      </c>
      <c r="AX1084">
        <v>4.3220000000000001E-2</v>
      </c>
      <c r="AY1084">
        <v>4.2299999999999997E-2</v>
      </c>
      <c r="AZ1084">
        <v>0.5</v>
      </c>
      <c r="BA1084">
        <v>68385</v>
      </c>
      <c r="BB1084">
        <v>2893</v>
      </c>
      <c r="BC1084">
        <v>66939</v>
      </c>
      <c r="BD1084">
        <v>605870</v>
      </c>
      <c r="BE1084">
        <v>8.86</v>
      </c>
    </row>
    <row r="1085" spans="37:57" x14ac:dyDescent="0.3">
      <c r="AK1085">
        <v>2009</v>
      </c>
      <c r="AL1085">
        <v>82</v>
      </c>
      <c r="AM1085">
        <v>7.7499999999999999E-2</v>
      </c>
      <c r="AN1085">
        <v>7.4609999999999996E-2</v>
      </c>
      <c r="AO1085">
        <v>0.5</v>
      </c>
      <c r="AP1085">
        <v>51054</v>
      </c>
      <c r="AQ1085">
        <v>3809</v>
      </c>
      <c r="AR1085">
        <v>49149</v>
      </c>
      <c r="AS1085">
        <v>345203</v>
      </c>
      <c r="AT1085">
        <v>6.76</v>
      </c>
      <c r="AV1085">
        <v>2009</v>
      </c>
      <c r="AW1085">
        <v>82</v>
      </c>
      <c r="AX1085">
        <v>5.1209999999999999E-2</v>
      </c>
      <c r="AY1085">
        <v>4.9930000000000002E-2</v>
      </c>
      <c r="AZ1085">
        <v>0.5</v>
      </c>
      <c r="BA1085">
        <v>65492</v>
      </c>
      <c r="BB1085">
        <v>3270</v>
      </c>
      <c r="BC1085">
        <v>63857</v>
      </c>
      <c r="BD1085">
        <v>538931</v>
      </c>
      <c r="BE1085">
        <v>8.23</v>
      </c>
    </row>
    <row r="1086" spans="37:57" x14ac:dyDescent="0.3">
      <c r="AK1086">
        <v>2009</v>
      </c>
      <c r="AL1086">
        <v>83</v>
      </c>
      <c r="AM1086">
        <v>8.8840000000000002E-2</v>
      </c>
      <c r="AN1086">
        <v>8.5070000000000007E-2</v>
      </c>
      <c r="AO1086">
        <v>0.5</v>
      </c>
      <c r="AP1086">
        <v>47245</v>
      </c>
      <c r="AQ1086">
        <v>4019</v>
      </c>
      <c r="AR1086">
        <v>45235</v>
      </c>
      <c r="AS1086">
        <v>296054</v>
      </c>
      <c r="AT1086">
        <v>6.27</v>
      </c>
      <c r="AV1086">
        <v>2009</v>
      </c>
      <c r="AW1086">
        <v>83</v>
      </c>
      <c r="AX1086">
        <v>5.9920000000000001E-2</v>
      </c>
      <c r="AY1086">
        <v>5.8180000000000003E-2</v>
      </c>
      <c r="AZ1086">
        <v>0.5</v>
      </c>
      <c r="BA1086">
        <v>62222</v>
      </c>
      <c r="BB1086">
        <v>3620</v>
      </c>
      <c r="BC1086">
        <v>60412</v>
      </c>
      <c r="BD1086">
        <v>475074</v>
      </c>
      <c r="BE1086">
        <v>7.64</v>
      </c>
    </row>
    <row r="1087" spans="37:57" x14ac:dyDescent="0.3">
      <c r="AK1087">
        <v>2009</v>
      </c>
      <c r="AL1087">
        <v>84</v>
      </c>
      <c r="AM1087">
        <v>0.10068000000000001</v>
      </c>
      <c r="AN1087">
        <v>9.5860000000000001E-2</v>
      </c>
      <c r="AO1087">
        <v>0.5</v>
      </c>
      <c r="AP1087">
        <v>43226</v>
      </c>
      <c r="AQ1087">
        <v>4144</v>
      </c>
      <c r="AR1087">
        <v>41154</v>
      </c>
      <c r="AS1087">
        <v>250818</v>
      </c>
      <c r="AT1087">
        <v>5.8</v>
      </c>
      <c r="AV1087">
        <v>2009</v>
      </c>
      <c r="AW1087">
        <v>84</v>
      </c>
      <c r="AX1087">
        <v>6.9309999999999997E-2</v>
      </c>
      <c r="AY1087">
        <v>6.6989999999999994E-2</v>
      </c>
      <c r="AZ1087">
        <v>0.5</v>
      </c>
      <c r="BA1087">
        <v>58602</v>
      </c>
      <c r="BB1087">
        <v>3926</v>
      </c>
      <c r="BC1087">
        <v>56639</v>
      </c>
      <c r="BD1087">
        <v>414662</v>
      </c>
      <c r="BE1087">
        <v>7.08</v>
      </c>
    </row>
    <row r="1088" spans="37:57" x14ac:dyDescent="0.3">
      <c r="AK1088">
        <v>2009</v>
      </c>
      <c r="AL1088">
        <v>85</v>
      </c>
      <c r="AM1088">
        <v>0.11719</v>
      </c>
      <c r="AN1088">
        <v>0.11070000000000001</v>
      </c>
      <c r="AO1088">
        <v>0.5</v>
      </c>
      <c r="AP1088">
        <v>39082</v>
      </c>
      <c r="AQ1088">
        <v>4327</v>
      </c>
      <c r="AR1088">
        <v>36919</v>
      </c>
      <c r="AS1088">
        <v>209664</v>
      </c>
      <c r="AT1088">
        <v>5.36</v>
      </c>
      <c r="AV1088">
        <v>2009</v>
      </c>
      <c r="AW1088">
        <v>85</v>
      </c>
      <c r="AX1088">
        <v>7.8950000000000006E-2</v>
      </c>
      <c r="AY1088">
        <v>7.5950000000000004E-2</v>
      </c>
      <c r="AZ1088">
        <v>0.5</v>
      </c>
      <c r="BA1088">
        <v>54677</v>
      </c>
      <c r="BB1088">
        <v>4153</v>
      </c>
      <c r="BC1088">
        <v>52600</v>
      </c>
      <c r="BD1088">
        <v>358022</v>
      </c>
      <c r="BE1088">
        <v>6.55</v>
      </c>
    </row>
    <row r="1089" spans="37:57" x14ac:dyDescent="0.3">
      <c r="AK1089">
        <v>2009</v>
      </c>
      <c r="AL1089">
        <v>86</v>
      </c>
      <c r="AM1089">
        <v>0.12623000000000001</v>
      </c>
      <c r="AN1089">
        <v>0.11873</v>
      </c>
      <c r="AO1089">
        <v>0.5</v>
      </c>
      <c r="AP1089">
        <v>34756</v>
      </c>
      <c r="AQ1089">
        <v>4127</v>
      </c>
      <c r="AR1089">
        <v>32693</v>
      </c>
      <c r="AS1089">
        <v>172745</v>
      </c>
      <c r="AT1089">
        <v>4.97</v>
      </c>
      <c r="AV1089">
        <v>2009</v>
      </c>
      <c r="AW1089">
        <v>86</v>
      </c>
      <c r="AX1089">
        <v>8.8779999999999998E-2</v>
      </c>
      <c r="AY1089">
        <v>8.5000000000000006E-2</v>
      </c>
      <c r="AZ1089">
        <v>0.5</v>
      </c>
      <c r="BA1089">
        <v>50524</v>
      </c>
      <c r="BB1089">
        <v>4295</v>
      </c>
      <c r="BC1089">
        <v>48377</v>
      </c>
      <c r="BD1089">
        <v>305422</v>
      </c>
      <c r="BE1089">
        <v>6.05</v>
      </c>
    </row>
    <row r="1090" spans="37:57" x14ac:dyDescent="0.3">
      <c r="AK1090">
        <v>2009</v>
      </c>
      <c r="AL1090">
        <v>87</v>
      </c>
      <c r="AM1090">
        <v>0.15007999999999999</v>
      </c>
      <c r="AN1090">
        <v>0.1396</v>
      </c>
      <c r="AO1090">
        <v>0.5</v>
      </c>
      <c r="AP1090">
        <v>30629</v>
      </c>
      <c r="AQ1090">
        <v>4276</v>
      </c>
      <c r="AR1090">
        <v>28491</v>
      </c>
      <c r="AS1090">
        <v>140052</v>
      </c>
      <c r="AT1090">
        <v>4.57</v>
      </c>
      <c r="AV1090">
        <v>2009</v>
      </c>
      <c r="AW1090">
        <v>87</v>
      </c>
      <c r="AX1090">
        <v>0.10920000000000001</v>
      </c>
      <c r="AY1090">
        <v>0.10355</v>
      </c>
      <c r="AZ1090">
        <v>0.5</v>
      </c>
      <c r="BA1090">
        <v>46229</v>
      </c>
      <c r="BB1090">
        <v>4787</v>
      </c>
      <c r="BC1090">
        <v>43836</v>
      </c>
      <c r="BD1090">
        <v>257046</v>
      </c>
      <c r="BE1090">
        <v>5.56</v>
      </c>
    </row>
    <row r="1091" spans="37:57" x14ac:dyDescent="0.3">
      <c r="AK1091">
        <v>2009</v>
      </c>
      <c r="AL1091">
        <v>88</v>
      </c>
      <c r="AM1091">
        <v>0.16656000000000001</v>
      </c>
      <c r="AN1091">
        <v>0.15376000000000001</v>
      </c>
      <c r="AO1091">
        <v>0.5</v>
      </c>
      <c r="AP1091">
        <v>26353</v>
      </c>
      <c r="AQ1091">
        <v>4052</v>
      </c>
      <c r="AR1091">
        <v>24327</v>
      </c>
      <c r="AS1091">
        <v>111561</v>
      </c>
      <c r="AT1091">
        <v>4.2300000000000004</v>
      </c>
      <c r="AV1091">
        <v>2009</v>
      </c>
      <c r="AW1091">
        <v>88</v>
      </c>
      <c r="AX1091">
        <v>0.1193</v>
      </c>
      <c r="AY1091">
        <v>0.11259</v>
      </c>
      <c r="AZ1091">
        <v>0.5</v>
      </c>
      <c r="BA1091">
        <v>41442</v>
      </c>
      <c r="BB1091">
        <v>4666</v>
      </c>
      <c r="BC1091">
        <v>39109</v>
      </c>
      <c r="BD1091">
        <v>213210</v>
      </c>
      <c r="BE1091">
        <v>5.14</v>
      </c>
    </row>
    <row r="1092" spans="37:57" x14ac:dyDescent="0.3">
      <c r="AK1092">
        <v>2009</v>
      </c>
      <c r="AL1092">
        <v>89</v>
      </c>
      <c r="AM1092">
        <v>0.18668000000000001</v>
      </c>
      <c r="AN1092">
        <v>0.17074</v>
      </c>
      <c r="AO1092">
        <v>0.5</v>
      </c>
      <c r="AP1092">
        <v>22301</v>
      </c>
      <c r="AQ1092">
        <v>3808</v>
      </c>
      <c r="AR1092">
        <v>20397</v>
      </c>
      <c r="AS1092">
        <v>87234</v>
      </c>
      <c r="AT1092">
        <v>3.91</v>
      </c>
      <c r="AV1092">
        <v>2009</v>
      </c>
      <c r="AW1092">
        <v>89</v>
      </c>
      <c r="AX1092">
        <v>0.14243</v>
      </c>
      <c r="AY1092">
        <v>0.13295999999999999</v>
      </c>
      <c r="AZ1092">
        <v>0.5</v>
      </c>
      <c r="BA1092">
        <v>36776</v>
      </c>
      <c r="BB1092">
        <v>4890</v>
      </c>
      <c r="BC1092">
        <v>34332</v>
      </c>
      <c r="BD1092">
        <v>174100</v>
      </c>
      <c r="BE1092">
        <v>4.7300000000000004</v>
      </c>
    </row>
    <row r="1093" spans="37:57" x14ac:dyDescent="0.3">
      <c r="AK1093">
        <v>2009</v>
      </c>
      <c r="AL1093">
        <v>90</v>
      </c>
      <c r="AM1093">
        <v>0.20311999999999999</v>
      </c>
      <c r="AN1093">
        <v>0.18439</v>
      </c>
      <c r="AO1093">
        <v>0.5</v>
      </c>
      <c r="AP1093">
        <v>18494</v>
      </c>
      <c r="AQ1093">
        <v>3410</v>
      </c>
      <c r="AR1093">
        <v>16789</v>
      </c>
      <c r="AS1093">
        <v>66836</v>
      </c>
      <c r="AT1093">
        <v>3.61</v>
      </c>
      <c r="AV1093">
        <v>2009</v>
      </c>
      <c r="AW1093">
        <v>90</v>
      </c>
      <c r="AX1093">
        <v>0.14849999999999999</v>
      </c>
      <c r="AY1093">
        <v>0.13822999999999999</v>
      </c>
      <c r="AZ1093">
        <v>0.5</v>
      </c>
      <c r="BA1093">
        <v>31887</v>
      </c>
      <c r="BB1093">
        <v>4408</v>
      </c>
      <c r="BC1093">
        <v>29683</v>
      </c>
      <c r="BD1093">
        <v>139769</v>
      </c>
      <c r="BE1093">
        <v>4.38</v>
      </c>
    </row>
    <row r="1094" spans="37:57" x14ac:dyDescent="0.3">
      <c r="AK1094">
        <v>2009</v>
      </c>
      <c r="AL1094">
        <v>91</v>
      </c>
      <c r="AM1094">
        <v>0.22989999999999999</v>
      </c>
      <c r="AN1094">
        <v>0.20619999999999999</v>
      </c>
      <c r="AO1094">
        <v>0.5</v>
      </c>
      <c r="AP1094">
        <v>15084</v>
      </c>
      <c r="AQ1094">
        <v>3110</v>
      </c>
      <c r="AR1094">
        <v>13528</v>
      </c>
      <c r="AS1094">
        <v>50048</v>
      </c>
      <c r="AT1094">
        <v>3.32</v>
      </c>
      <c r="AV1094">
        <v>2009</v>
      </c>
      <c r="AW1094">
        <v>91</v>
      </c>
      <c r="AX1094">
        <v>0.17179</v>
      </c>
      <c r="AY1094">
        <v>0.15820999999999999</v>
      </c>
      <c r="AZ1094">
        <v>0.5</v>
      </c>
      <c r="BA1094">
        <v>27479</v>
      </c>
      <c r="BB1094">
        <v>4347</v>
      </c>
      <c r="BC1094">
        <v>25305</v>
      </c>
      <c r="BD1094">
        <v>110086</v>
      </c>
      <c r="BE1094">
        <v>4.01</v>
      </c>
    </row>
    <row r="1095" spans="37:57" x14ac:dyDescent="0.3">
      <c r="AK1095">
        <v>2009</v>
      </c>
      <c r="AL1095">
        <v>92</v>
      </c>
      <c r="AM1095">
        <v>0.25675999999999999</v>
      </c>
      <c r="AN1095">
        <v>0.22755</v>
      </c>
      <c r="AO1095">
        <v>0.5</v>
      </c>
      <c r="AP1095">
        <v>11973</v>
      </c>
      <c r="AQ1095">
        <v>2725</v>
      </c>
      <c r="AR1095">
        <v>10611</v>
      </c>
      <c r="AS1095">
        <v>36519</v>
      </c>
      <c r="AT1095">
        <v>3.05</v>
      </c>
      <c r="AV1095">
        <v>2009</v>
      </c>
      <c r="AW1095">
        <v>92</v>
      </c>
      <c r="AX1095">
        <v>0.20330999999999999</v>
      </c>
      <c r="AY1095">
        <v>0.18454999999999999</v>
      </c>
      <c r="AZ1095">
        <v>0.5</v>
      </c>
      <c r="BA1095">
        <v>23132</v>
      </c>
      <c r="BB1095">
        <v>4269</v>
      </c>
      <c r="BC1095">
        <v>20997</v>
      </c>
      <c r="BD1095">
        <v>84781</v>
      </c>
      <c r="BE1095">
        <v>3.67</v>
      </c>
    </row>
    <row r="1096" spans="37:57" x14ac:dyDescent="0.3">
      <c r="AK1096">
        <v>2009</v>
      </c>
      <c r="AL1096">
        <v>93</v>
      </c>
      <c r="AM1096">
        <v>0.29819000000000001</v>
      </c>
      <c r="AN1096">
        <v>0.25950000000000001</v>
      </c>
      <c r="AO1096">
        <v>0.5</v>
      </c>
      <c r="AP1096">
        <v>9249</v>
      </c>
      <c r="AQ1096">
        <v>2400</v>
      </c>
      <c r="AR1096">
        <v>8049</v>
      </c>
      <c r="AS1096">
        <v>25908</v>
      </c>
      <c r="AT1096">
        <v>2.8</v>
      </c>
      <c r="AV1096">
        <v>2009</v>
      </c>
      <c r="AW1096">
        <v>93</v>
      </c>
      <c r="AX1096">
        <v>0.22628999999999999</v>
      </c>
      <c r="AY1096">
        <v>0.20329</v>
      </c>
      <c r="AZ1096">
        <v>0.5</v>
      </c>
      <c r="BA1096">
        <v>18863</v>
      </c>
      <c r="BB1096">
        <v>3835</v>
      </c>
      <c r="BC1096">
        <v>16945</v>
      </c>
      <c r="BD1096">
        <v>63784</v>
      </c>
      <c r="BE1096">
        <v>3.38</v>
      </c>
    </row>
    <row r="1097" spans="37:57" x14ac:dyDescent="0.3">
      <c r="AK1097">
        <v>2009</v>
      </c>
      <c r="AL1097">
        <v>94</v>
      </c>
      <c r="AM1097">
        <v>0.33889000000000002</v>
      </c>
      <c r="AN1097">
        <v>0.28978999999999999</v>
      </c>
      <c r="AO1097">
        <v>0.5</v>
      </c>
      <c r="AP1097">
        <v>6849</v>
      </c>
      <c r="AQ1097">
        <v>1985</v>
      </c>
      <c r="AR1097">
        <v>5856</v>
      </c>
      <c r="AS1097">
        <v>17860</v>
      </c>
      <c r="AT1097">
        <v>2.61</v>
      </c>
      <c r="AV1097">
        <v>2009</v>
      </c>
      <c r="AW1097">
        <v>94</v>
      </c>
      <c r="AX1097">
        <v>0.25724000000000002</v>
      </c>
      <c r="AY1097">
        <v>0.22792000000000001</v>
      </c>
      <c r="AZ1097">
        <v>0.5</v>
      </c>
      <c r="BA1097">
        <v>15028</v>
      </c>
      <c r="BB1097">
        <v>3425</v>
      </c>
      <c r="BC1097">
        <v>13315</v>
      </c>
      <c r="BD1097">
        <v>46838</v>
      </c>
      <c r="BE1097">
        <v>3.12</v>
      </c>
    </row>
    <row r="1098" spans="37:57" x14ac:dyDescent="0.3">
      <c r="AK1098">
        <v>2009</v>
      </c>
      <c r="AL1098">
        <v>95</v>
      </c>
      <c r="AM1098">
        <v>0.34909000000000001</v>
      </c>
      <c r="AN1098">
        <v>0.29720999999999997</v>
      </c>
      <c r="AO1098">
        <v>0.5</v>
      </c>
      <c r="AP1098">
        <v>4864</v>
      </c>
      <c r="AQ1098">
        <v>1446</v>
      </c>
      <c r="AR1098">
        <v>4141</v>
      </c>
      <c r="AS1098">
        <v>12003</v>
      </c>
      <c r="AT1098">
        <v>2.4700000000000002</v>
      </c>
      <c r="AV1098">
        <v>2009</v>
      </c>
      <c r="AW1098">
        <v>95</v>
      </c>
      <c r="AX1098">
        <v>0.28050000000000003</v>
      </c>
      <c r="AY1098">
        <v>0.246</v>
      </c>
      <c r="AZ1098">
        <v>0.5</v>
      </c>
      <c r="BA1098">
        <v>11603</v>
      </c>
      <c r="BB1098">
        <v>2854</v>
      </c>
      <c r="BC1098">
        <v>10176</v>
      </c>
      <c r="BD1098">
        <v>33523</v>
      </c>
      <c r="BE1098">
        <v>2.89</v>
      </c>
    </row>
    <row r="1099" spans="37:57" x14ac:dyDescent="0.3">
      <c r="AK1099">
        <v>2009</v>
      </c>
      <c r="AL1099">
        <v>96</v>
      </c>
      <c r="AM1099">
        <v>0.38174999999999998</v>
      </c>
      <c r="AN1099">
        <v>0.32056000000000001</v>
      </c>
      <c r="AO1099">
        <v>0.5</v>
      </c>
      <c r="AP1099">
        <v>3418</v>
      </c>
      <c r="AQ1099">
        <v>1096</v>
      </c>
      <c r="AR1099">
        <v>2870</v>
      </c>
      <c r="AS1099">
        <v>7862</v>
      </c>
      <c r="AT1099">
        <v>2.2999999999999998</v>
      </c>
      <c r="AV1099">
        <v>2009</v>
      </c>
      <c r="AW1099">
        <v>96</v>
      </c>
      <c r="AX1099">
        <v>0.31194</v>
      </c>
      <c r="AY1099">
        <v>0.26985999999999999</v>
      </c>
      <c r="AZ1099">
        <v>0.5</v>
      </c>
      <c r="BA1099">
        <v>8749</v>
      </c>
      <c r="BB1099">
        <v>2361</v>
      </c>
      <c r="BC1099">
        <v>7568</v>
      </c>
      <c r="BD1099">
        <v>23347</v>
      </c>
      <c r="BE1099">
        <v>2.67</v>
      </c>
    </row>
    <row r="1100" spans="37:57" x14ac:dyDescent="0.3">
      <c r="AK1100">
        <v>2009</v>
      </c>
      <c r="AL1100">
        <v>97</v>
      </c>
      <c r="AM1100">
        <v>0.41552</v>
      </c>
      <c r="AN1100">
        <v>0.34404000000000001</v>
      </c>
      <c r="AO1100">
        <v>0.5</v>
      </c>
      <c r="AP1100">
        <v>2323</v>
      </c>
      <c r="AQ1100">
        <v>799</v>
      </c>
      <c r="AR1100">
        <v>1923</v>
      </c>
      <c r="AS1100">
        <v>4991</v>
      </c>
      <c r="AT1100">
        <v>2.15</v>
      </c>
      <c r="AV1100">
        <v>2009</v>
      </c>
      <c r="AW1100">
        <v>97</v>
      </c>
      <c r="AX1100">
        <v>0.34522999999999998</v>
      </c>
      <c r="AY1100">
        <v>0.29441000000000001</v>
      </c>
      <c r="AZ1100">
        <v>0.5</v>
      </c>
      <c r="BA1100">
        <v>6388</v>
      </c>
      <c r="BB1100">
        <v>1881</v>
      </c>
      <c r="BC1100">
        <v>5447</v>
      </c>
      <c r="BD1100">
        <v>15779</v>
      </c>
      <c r="BE1100">
        <v>2.4700000000000002</v>
      </c>
    </row>
    <row r="1101" spans="37:57" x14ac:dyDescent="0.3">
      <c r="AK1101">
        <v>2009</v>
      </c>
      <c r="AL1101">
        <v>98</v>
      </c>
      <c r="AM1101">
        <v>0.4501</v>
      </c>
      <c r="AN1101">
        <v>0.36741000000000001</v>
      </c>
      <c r="AO1101">
        <v>0.5</v>
      </c>
      <c r="AP1101">
        <v>1524</v>
      </c>
      <c r="AQ1101">
        <v>560</v>
      </c>
      <c r="AR1101">
        <v>1244</v>
      </c>
      <c r="AS1101">
        <v>3068</v>
      </c>
      <c r="AT1101">
        <v>2.0099999999999998</v>
      </c>
      <c r="AV1101">
        <v>2009</v>
      </c>
      <c r="AW1101">
        <v>98</v>
      </c>
      <c r="AX1101">
        <v>0.38009999999999999</v>
      </c>
      <c r="AY1101">
        <v>0.31940000000000002</v>
      </c>
      <c r="AZ1101">
        <v>0.5</v>
      </c>
      <c r="BA1101">
        <v>4507</v>
      </c>
      <c r="BB1101">
        <v>1440</v>
      </c>
      <c r="BC1101">
        <v>3787</v>
      </c>
      <c r="BD1101">
        <v>10332</v>
      </c>
      <c r="BE1101">
        <v>2.29</v>
      </c>
    </row>
    <row r="1102" spans="37:57" x14ac:dyDescent="0.3">
      <c r="AK1102">
        <v>2009</v>
      </c>
      <c r="AL1102">
        <v>99</v>
      </c>
      <c r="AM1102">
        <v>0.48516999999999999</v>
      </c>
      <c r="AN1102">
        <v>0.39045000000000002</v>
      </c>
      <c r="AO1102">
        <v>0.5</v>
      </c>
      <c r="AP1102">
        <v>964</v>
      </c>
      <c r="AQ1102">
        <v>376</v>
      </c>
      <c r="AR1102">
        <v>776</v>
      </c>
      <c r="AS1102">
        <v>1825</v>
      </c>
      <c r="AT1102">
        <v>1.89</v>
      </c>
      <c r="AV1102">
        <v>2009</v>
      </c>
      <c r="AW1102">
        <v>99</v>
      </c>
      <c r="AX1102">
        <v>0.41625000000000001</v>
      </c>
      <c r="AY1102">
        <v>0.34454000000000001</v>
      </c>
      <c r="AZ1102">
        <v>0.5</v>
      </c>
      <c r="BA1102">
        <v>3068</v>
      </c>
      <c r="BB1102">
        <v>1057</v>
      </c>
      <c r="BC1102">
        <v>2539</v>
      </c>
      <c r="BD1102">
        <v>6544</v>
      </c>
      <c r="BE1102">
        <v>2.13</v>
      </c>
    </row>
    <row r="1103" spans="37:57" x14ac:dyDescent="0.3">
      <c r="AK1103">
        <v>2009</v>
      </c>
      <c r="AL1103">
        <v>100</v>
      </c>
      <c r="AM1103">
        <v>0.52037999999999995</v>
      </c>
      <c r="AN1103">
        <v>0.41293999999999997</v>
      </c>
      <c r="AO1103">
        <v>0.5</v>
      </c>
      <c r="AP1103">
        <v>587</v>
      </c>
      <c r="AQ1103">
        <v>243</v>
      </c>
      <c r="AR1103">
        <v>466</v>
      </c>
      <c r="AS1103">
        <v>1049</v>
      </c>
      <c r="AT1103">
        <v>1.79</v>
      </c>
      <c r="AV1103">
        <v>2009</v>
      </c>
      <c r="AW1103">
        <v>100</v>
      </c>
      <c r="AX1103">
        <v>0.45333000000000001</v>
      </c>
      <c r="AY1103">
        <v>0.36956</v>
      </c>
      <c r="AZ1103">
        <v>0.5</v>
      </c>
      <c r="BA1103">
        <v>2011</v>
      </c>
      <c r="BB1103">
        <v>743</v>
      </c>
      <c r="BC1103">
        <v>1639</v>
      </c>
      <c r="BD1103">
        <v>4005</v>
      </c>
      <c r="BE1103">
        <v>1.99</v>
      </c>
    </row>
    <row r="1104" spans="37:57" x14ac:dyDescent="0.3">
      <c r="AK1104">
        <v>2009</v>
      </c>
      <c r="AL1104">
        <v>101</v>
      </c>
      <c r="AM1104">
        <v>0.5554</v>
      </c>
      <c r="AN1104">
        <v>0.43469000000000002</v>
      </c>
      <c r="AO1104">
        <v>0.5</v>
      </c>
      <c r="AP1104">
        <v>345</v>
      </c>
      <c r="AQ1104">
        <v>150</v>
      </c>
      <c r="AR1104">
        <v>270</v>
      </c>
      <c r="AS1104">
        <v>583</v>
      </c>
      <c r="AT1104">
        <v>1.69</v>
      </c>
      <c r="AV1104">
        <v>2009</v>
      </c>
      <c r="AW1104">
        <v>101</v>
      </c>
      <c r="AX1104">
        <v>0.49092999999999998</v>
      </c>
      <c r="AY1104">
        <v>0.39417999999999997</v>
      </c>
      <c r="AZ1104">
        <v>0.5</v>
      </c>
      <c r="BA1104">
        <v>1268</v>
      </c>
      <c r="BB1104">
        <v>500</v>
      </c>
      <c r="BC1104">
        <v>1018</v>
      </c>
      <c r="BD1104">
        <v>2366</v>
      </c>
      <c r="BE1104">
        <v>1.87</v>
      </c>
    </row>
    <row r="1105" spans="37:57" x14ac:dyDescent="0.3">
      <c r="AK1105">
        <v>2009</v>
      </c>
      <c r="AL1105">
        <v>102</v>
      </c>
      <c r="AM1105">
        <v>0.58987000000000001</v>
      </c>
      <c r="AN1105">
        <v>0.45551999999999998</v>
      </c>
      <c r="AO1105">
        <v>0.5</v>
      </c>
      <c r="AP1105">
        <v>195</v>
      </c>
      <c r="AQ1105">
        <v>89</v>
      </c>
      <c r="AR1105">
        <v>151</v>
      </c>
      <c r="AS1105">
        <v>313</v>
      </c>
      <c r="AT1105">
        <v>1.61</v>
      </c>
      <c r="AV1105">
        <v>2009</v>
      </c>
      <c r="AW1105">
        <v>102</v>
      </c>
      <c r="AX1105">
        <v>0.52864</v>
      </c>
      <c r="AY1105">
        <v>0.41811999999999999</v>
      </c>
      <c r="AZ1105">
        <v>0.5</v>
      </c>
      <c r="BA1105">
        <v>768</v>
      </c>
      <c r="BB1105">
        <v>321</v>
      </c>
      <c r="BC1105">
        <v>607</v>
      </c>
      <c r="BD1105">
        <v>1348</v>
      </c>
      <c r="BE1105">
        <v>1.76</v>
      </c>
    </row>
    <row r="1106" spans="37:57" x14ac:dyDescent="0.3">
      <c r="AK1106">
        <v>2009</v>
      </c>
      <c r="AL1106">
        <v>103</v>
      </c>
      <c r="AM1106">
        <v>0.62348000000000003</v>
      </c>
      <c r="AN1106">
        <v>0.47531000000000001</v>
      </c>
      <c r="AO1106">
        <v>0.5</v>
      </c>
      <c r="AP1106">
        <v>106</v>
      </c>
      <c r="AQ1106">
        <v>50</v>
      </c>
      <c r="AR1106">
        <v>81</v>
      </c>
      <c r="AS1106">
        <v>163</v>
      </c>
      <c r="AT1106">
        <v>1.53</v>
      </c>
      <c r="AV1106">
        <v>2009</v>
      </c>
      <c r="AW1106">
        <v>103</v>
      </c>
      <c r="AX1106">
        <v>0.56601999999999997</v>
      </c>
      <c r="AY1106">
        <v>0.44117000000000001</v>
      </c>
      <c r="AZ1106">
        <v>0.5</v>
      </c>
      <c r="BA1106">
        <v>447</v>
      </c>
      <c r="BB1106">
        <v>197</v>
      </c>
      <c r="BC1106">
        <v>348</v>
      </c>
      <c r="BD1106">
        <v>741</v>
      </c>
      <c r="BE1106">
        <v>1.66</v>
      </c>
    </row>
    <row r="1107" spans="37:57" x14ac:dyDescent="0.3">
      <c r="AK1107">
        <v>2009</v>
      </c>
      <c r="AL1107">
        <v>104</v>
      </c>
      <c r="AM1107">
        <v>0.65595000000000003</v>
      </c>
      <c r="AN1107">
        <v>0.49395</v>
      </c>
      <c r="AO1107">
        <v>0.5</v>
      </c>
      <c r="AP1107">
        <v>56</v>
      </c>
      <c r="AQ1107">
        <v>28</v>
      </c>
      <c r="AR1107">
        <v>42</v>
      </c>
      <c r="AS1107">
        <v>82</v>
      </c>
      <c r="AT1107">
        <v>1.47</v>
      </c>
      <c r="AV1107">
        <v>2009</v>
      </c>
      <c r="AW1107">
        <v>104</v>
      </c>
      <c r="AX1107">
        <v>0.60267000000000004</v>
      </c>
      <c r="AY1107">
        <v>0.46311999999999998</v>
      </c>
      <c r="AZ1107">
        <v>0.5</v>
      </c>
      <c r="BA1107">
        <v>250</v>
      </c>
      <c r="BB1107">
        <v>116</v>
      </c>
      <c r="BC1107">
        <v>192</v>
      </c>
      <c r="BD1107">
        <v>393</v>
      </c>
      <c r="BE1107">
        <v>1.57</v>
      </c>
    </row>
    <row r="1108" spans="37:57" x14ac:dyDescent="0.3">
      <c r="AK1108">
        <v>2009</v>
      </c>
      <c r="AL1108">
        <v>105</v>
      </c>
      <c r="AM1108">
        <v>0.68701999999999996</v>
      </c>
      <c r="AN1108">
        <v>0.51136000000000004</v>
      </c>
      <c r="AO1108">
        <v>0.5</v>
      </c>
      <c r="AP1108">
        <v>28</v>
      </c>
      <c r="AQ1108">
        <v>14</v>
      </c>
      <c r="AR1108">
        <v>21</v>
      </c>
      <c r="AS1108">
        <v>40</v>
      </c>
      <c r="AT1108">
        <v>1.41</v>
      </c>
      <c r="AV1108">
        <v>2009</v>
      </c>
      <c r="AW1108">
        <v>105</v>
      </c>
      <c r="AX1108">
        <v>0.63819999999999999</v>
      </c>
      <c r="AY1108">
        <v>0.48381000000000002</v>
      </c>
      <c r="AZ1108">
        <v>0.5</v>
      </c>
      <c r="BA1108">
        <v>134</v>
      </c>
      <c r="BB1108">
        <v>65</v>
      </c>
      <c r="BC1108">
        <v>102</v>
      </c>
      <c r="BD1108">
        <v>201</v>
      </c>
      <c r="BE1108">
        <v>1.5</v>
      </c>
    </row>
    <row r="1109" spans="37:57" x14ac:dyDescent="0.3">
      <c r="AK1109">
        <v>2009</v>
      </c>
      <c r="AL1109">
        <v>106</v>
      </c>
      <c r="AM1109">
        <v>0.71648999999999996</v>
      </c>
      <c r="AN1109">
        <v>0.52751000000000003</v>
      </c>
      <c r="AO1109">
        <v>0.5</v>
      </c>
      <c r="AP1109">
        <v>14</v>
      </c>
      <c r="AQ1109">
        <v>7</v>
      </c>
      <c r="AR1109">
        <v>10</v>
      </c>
      <c r="AS1109">
        <v>19</v>
      </c>
      <c r="AT1109">
        <v>1.36</v>
      </c>
      <c r="AV1109">
        <v>2009</v>
      </c>
      <c r="AW1109">
        <v>106</v>
      </c>
      <c r="AX1109">
        <v>0.67227999999999999</v>
      </c>
      <c r="AY1109">
        <v>0.50314999999999999</v>
      </c>
      <c r="AZ1109">
        <v>0.5</v>
      </c>
      <c r="BA1109">
        <v>69</v>
      </c>
      <c r="BB1109">
        <v>35</v>
      </c>
      <c r="BC1109">
        <v>52</v>
      </c>
      <c r="BD1109">
        <v>99</v>
      </c>
      <c r="BE1109">
        <v>1.43</v>
      </c>
    </row>
    <row r="1110" spans="37:57" x14ac:dyDescent="0.3">
      <c r="AK1110">
        <v>2009</v>
      </c>
      <c r="AL1110">
        <v>107</v>
      </c>
      <c r="AM1110">
        <v>0.74422999999999995</v>
      </c>
      <c r="AN1110">
        <v>0.54239000000000004</v>
      </c>
      <c r="AO1110">
        <v>0.5</v>
      </c>
      <c r="AP1110">
        <v>7</v>
      </c>
      <c r="AQ1110">
        <v>4</v>
      </c>
      <c r="AR1110">
        <v>5</v>
      </c>
      <c r="AS1110">
        <v>9</v>
      </c>
      <c r="AT1110">
        <v>1.31</v>
      </c>
      <c r="AV1110">
        <v>2009</v>
      </c>
      <c r="AW1110">
        <v>107</v>
      </c>
      <c r="AX1110">
        <v>0.70462999999999998</v>
      </c>
      <c r="AY1110">
        <v>0.52105999999999997</v>
      </c>
      <c r="AZ1110">
        <v>0.5</v>
      </c>
      <c r="BA1110">
        <v>34</v>
      </c>
      <c r="BB1110">
        <v>18</v>
      </c>
      <c r="BC1110">
        <v>25</v>
      </c>
      <c r="BD1110">
        <v>47</v>
      </c>
      <c r="BE1110">
        <v>1.38</v>
      </c>
    </row>
    <row r="1111" spans="37:57" x14ac:dyDescent="0.3">
      <c r="AK1111">
        <v>2009</v>
      </c>
      <c r="AL1111">
        <v>108</v>
      </c>
      <c r="AM1111">
        <v>0.77012000000000003</v>
      </c>
      <c r="AN1111">
        <v>0.55601999999999996</v>
      </c>
      <c r="AO1111">
        <v>0.5</v>
      </c>
      <c r="AP1111">
        <v>3</v>
      </c>
      <c r="AQ1111">
        <v>2</v>
      </c>
      <c r="AR1111">
        <v>2</v>
      </c>
      <c r="AS1111">
        <v>4</v>
      </c>
      <c r="AT1111">
        <v>1.27</v>
      </c>
      <c r="AV1111">
        <v>2009</v>
      </c>
      <c r="AW1111">
        <v>108</v>
      </c>
      <c r="AX1111">
        <v>0.73504999999999998</v>
      </c>
      <c r="AY1111">
        <v>0.53751000000000004</v>
      </c>
      <c r="AZ1111">
        <v>0.5</v>
      </c>
      <c r="BA1111">
        <v>16</v>
      </c>
      <c r="BB1111">
        <v>9</v>
      </c>
      <c r="BC1111">
        <v>12</v>
      </c>
      <c r="BD1111">
        <v>22</v>
      </c>
      <c r="BE1111">
        <v>1.33</v>
      </c>
    </row>
    <row r="1112" spans="37:57" x14ac:dyDescent="0.3">
      <c r="AK1112">
        <v>2009</v>
      </c>
      <c r="AL1112">
        <v>109</v>
      </c>
      <c r="AM1112">
        <v>0.79412000000000005</v>
      </c>
      <c r="AN1112">
        <v>0.56842000000000004</v>
      </c>
      <c r="AO1112">
        <v>0.5</v>
      </c>
      <c r="AP1112">
        <v>1</v>
      </c>
      <c r="AQ1112">
        <v>1</v>
      </c>
      <c r="AR1112">
        <v>1</v>
      </c>
      <c r="AS1112">
        <v>2</v>
      </c>
      <c r="AT1112">
        <v>1.24</v>
      </c>
      <c r="AV1112">
        <v>2009</v>
      </c>
      <c r="AW1112">
        <v>109</v>
      </c>
      <c r="AX1112">
        <v>0.76339000000000001</v>
      </c>
      <c r="AY1112">
        <v>0.55249999999999999</v>
      </c>
      <c r="AZ1112">
        <v>0.5</v>
      </c>
      <c r="BA1112">
        <v>8</v>
      </c>
      <c r="BB1112">
        <v>4</v>
      </c>
      <c r="BC1112">
        <v>6</v>
      </c>
      <c r="BD1112">
        <v>10</v>
      </c>
      <c r="BE1112">
        <v>1.29</v>
      </c>
    </row>
    <row r="1113" spans="37:57" x14ac:dyDescent="0.3">
      <c r="AK1113">
        <v>2009</v>
      </c>
      <c r="AL1113" t="s">
        <v>10</v>
      </c>
      <c r="AM1113">
        <v>0.81620000000000004</v>
      </c>
      <c r="AN1113">
        <v>1</v>
      </c>
      <c r="AO1113">
        <v>1.23</v>
      </c>
      <c r="AP1113">
        <v>1</v>
      </c>
      <c r="AQ1113">
        <v>1</v>
      </c>
      <c r="AR1113">
        <v>1</v>
      </c>
      <c r="AS1113">
        <v>1</v>
      </c>
      <c r="AT1113">
        <v>1.23</v>
      </c>
      <c r="AV1113">
        <v>2009</v>
      </c>
      <c r="AW1113" t="s">
        <v>10</v>
      </c>
      <c r="AX1113">
        <v>0.78956999999999999</v>
      </c>
      <c r="AY1113">
        <v>1</v>
      </c>
      <c r="AZ1113">
        <v>1.27</v>
      </c>
      <c r="BA1113">
        <v>3</v>
      </c>
      <c r="BB1113">
        <v>3</v>
      </c>
      <c r="BC1113">
        <v>4</v>
      </c>
      <c r="BD1113">
        <v>4</v>
      </c>
      <c r="BE1113">
        <v>1.27</v>
      </c>
    </row>
    <row r="1114" spans="37:57" x14ac:dyDescent="0.3">
      <c r="AK1114">
        <v>2010</v>
      </c>
      <c r="AL1114">
        <v>0</v>
      </c>
      <c r="AM1114">
        <v>2.7299999999999998E-3</v>
      </c>
      <c r="AN1114">
        <v>2.7200000000000002E-3</v>
      </c>
      <c r="AO1114">
        <v>0.05</v>
      </c>
      <c r="AP1114">
        <v>100000</v>
      </c>
      <c r="AQ1114">
        <v>272</v>
      </c>
      <c r="AR1114">
        <v>99742</v>
      </c>
      <c r="AS1114">
        <v>7951438</v>
      </c>
      <c r="AT1114">
        <v>79.510000000000005</v>
      </c>
      <c r="AV1114">
        <v>2010</v>
      </c>
      <c r="AW1114">
        <v>0</v>
      </c>
      <c r="AX1114">
        <v>2.4199999999999998E-3</v>
      </c>
      <c r="AY1114">
        <v>2.4099999999999998E-3</v>
      </c>
      <c r="AZ1114">
        <v>0.06</v>
      </c>
      <c r="BA1114">
        <v>100000</v>
      </c>
      <c r="BB1114">
        <v>241</v>
      </c>
      <c r="BC1114">
        <v>99773</v>
      </c>
      <c r="BD1114">
        <v>8347277</v>
      </c>
      <c r="BE1114">
        <v>83.47</v>
      </c>
    </row>
    <row r="1115" spans="37:57" x14ac:dyDescent="0.3">
      <c r="AK1115">
        <v>2010</v>
      </c>
      <c r="AL1115">
        <v>1</v>
      </c>
      <c r="AM1115">
        <v>2.3000000000000001E-4</v>
      </c>
      <c r="AN1115">
        <v>2.2000000000000001E-4</v>
      </c>
      <c r="AO1115">
        <v>0.5</v>
      </c>
      <c r="AP1115">
        <v>99728</v>
      </c>
      <c r="AQ1115">
        <v>22</v>
      </c>
      <c r="AR1115">
        <v>99717</v>
      </c>
      <c r="AS1115">
        <v>7851696</v>
      </c>
      <c r="AT1115">
        <v>78.73</v>
      </c>
      <c r="AV1115">
        <v>2010</v>
      </c>
      <c r="AW1115">
        <v>1</v>
      </c>
      <c r="AX1115">
        <v>2.7999999999999998E-4</v>
      </c>
      <c r="AY1115">
        <v>2.7999999999999998E-4</v>
      </c>
      <c r="AZ1115">
        <v>0.5</v>
      </c>
      <c r="BA1115">
        <v>99759</v>
      </c>
      <c r="BB1115">
        <v>28</v>
      </c>
      <c r="BC1115">
        <v>99745</v>
      </c>
      <c r="BD1115">
        <v>8247504</v>
      </c>
      <c r="BE1115">
        <v>82.67</v>
      </c>
    </row>
    <row r="1116" spans="37:57" x14ac:dyDescent="0.3">
      <c r="AK1116">
        <v>2010</v>
      </c>
      <c r="AL1116">
        <v>2</v>
      </c>
      <c r="AM1116">
        <v>1.3999999999999999E-4</v>
      </c>
      <c r="AN1116">
        <v>1.3999999999999999E-4</v>
      </c>
      <c r="AO1116">
        <v>0.5</v>
      </c>
      <c r="AP1116">
        <v>99705</v>
      </c>
      <c r="AQ1116">
        <v>14</v>
      </c>
      <c r="AR1116">
        <v>99698</v>
      </c>
      <c r="AS1116">
        <v>7751979</v>
      </c>
      <c r="AT1116">
        <v>77.75</v>
      </c>
      <c r="AV1116">
        <v>2010</v>
      </c>
      <c r="AW1116">
        <v>2</v>
      </c>
      <c r="AX1116">
        <v>1.1E-4</v>
      </c>
      <c r="AY1116">
        <v>1.1E-4</v>
      </c>
      <c r="AZ1116">
        <v>0.5</v>
      </c>
      <c r="BA1116">
        <v>99731</v>
      </c>
      <c r="BB1116">
        <v>11</v>
      </c>
      <c r="BC1116">
        <v>99726</v>
      </c>
      <c r="BD1116">
        <v>8147759</v>
      </c>
      <c r="BE1116">
        <v>81.7</v>
      </c>
    </row>
    <row r="1117" spans="37:57" x14ac:dyDescent="0.3">
      <c r="AK1117">
        <v>2010</v>
      </c>
      <c r="AL1117">
        <v>3</v>
      </c>
      <c r="AM1117">
        <v>1.2E-4</v>
      </c>
      <c r="AN1117">
        <v>1.2E-4</v>
      </c>
      <c r="AO1117">
        <v>0.5</v>
      </c>
      <c r="AP1117">
        <v>99691</v>
      </c>
      <c r="AQ1117">
        <v>12</v>
      </c>
      <c r="AR1117">
        <v>99685</v>
      </c>
      <c r="AS1117">
        <v>7652281</v>
      </c>
      <c r="AT1117">
        <v>76.760000000000005</v>
      </c>
      <c r="AV1117">
        <v>2010</v>
      </c>
      <c r="AW1117">
        <v>3</v>
      </c>
      <c r="AX1117">
        <v>9.0000000000000006E-5</v>
      </c>
      <c r="AY1117">
        <v>9.0000000000000006E-5</v>
      </c>
      <c r="AZ1117">
        <v>0.5</v>
      </c>
      <c r="BA1117">
        <v>99720</v>
      </c>
      <c r="BB1117">
        <v>9</v>
      </c>
      <c r="BC1117">
        <v>99715</v>
      </c>
      <c r="BD1117">
        <v>8048033</v>
      </c>
      <c r="BE1117">
        <v>80.709999999999994</v>
      </c>
    </row>
    <row r="1118" spans="37:57" x14ac:dyDescent="0.3">
      <c r="AK1118">
        <v>2010</v>
      </c>
      <c r="AL1118">
        <v>4</v>
      </c>
      <c r="AM1118">
        <v>1.3999999999999999E-4</v>
      </c>
      <c r="AN1118">
        <v>1.3999999999999999E-4</v>
      </c>
      <c r="AO1118">
        <v>0.5</v>
      </c>
      <c r="AP1118">
        <v>99679</v>
      </c>
      <c r="AQ1118">
        <v>14</v>
      </c>
      <c r="AR1118">
        <v>99672</v>
      </c>
      <c r="AS1118">
        <v>7552596</v>
      </c>
      <c r="AT1118">
        <v>75.77</v>
      </c>
      <c r="AV1118">
        <v>2010</v>
      </c>
      <c r="AW1118">
        <v>4</v>
      </c>
      <c r="AX1118">
        <v>8.0000000000000007E-5</v>
      </c>
      <c r="AY1118">
        <v>8.0000000000000007E-5</v>
      </c>
      <c r="AZ1118">
        <v>0.5</v>
      </c>
      <c r="BA1118">
        <v>99711</v>
      </c>
      <c r="BB1118">
        <v>8</v>
      </c>
      <c r="BC1118">
        <v>99707</v>
      </c>
      <c r="BD1118">
        <v>7948317</v>
      </c>
      <c r="BE1118">
        <v>79.709999999999994</v>
      </c>
    </row>
    <row r="1119" spans="37:57" x14ac:dyDescent="0.3">
      <c r="AK1119">
        <v>2010</v>
      </c>
      <c r="AL1119">
        <v>5</v>
      </c>
      <c r="AM1119">
        <v>2.0000000000000002E-5</v>
      </c>
      <c r="AN1119">
        <v>2.0000000000000002E-5</v>
      </c>
      <c r="AO1119">
        <v>0.5</v>
      </c>
      <c r="AP1119">
        <v>99665</v>
      </c>
      <c r="AQ1119">
        <v>2</v>
      </c>
      <c r="AR1119">
        <v>99664</v>
      </c>
      <c r="AS1119">
        <v>7452924</v>
      </c>
      <c r="AT1119">
        <v>74.78</v>
      </c>
      <c r="AV1119">
        <v>2010</v>
      </c>
      <c r="AW1119">
        <v>5</v>
      </c>
      <c r="AX1119">
        <v>6.0000000000000002E-5</v>
      </c>
      <c r="AY1119">
        <v>6.0000000000000002E-5</v>
      </c>
      <c r="AZ1119">
        <v>0.5</v>
      </c>
      <c r="BA1119">
        <v>99703</v>
      </c>
      <c r="BB1119">
        <v>6</v>
      </c>
      <c r="BC1119">
        <v>99700</v>
      </c>
      <c r="BD1119">
        <v>7848610</v>
      </c>
      <c r="BE1119">
        <v>78.72</v>
      </c>
    </row>
    <row r="1120" spans="37:57" x14ac:dyDescent="0.3">
      <c r="AK1120">
        <v>2010</v>
      </c>
      <c r="AL1120">
        <v>6</v>
      </c>
      <c r="AM1120">
        <v>6.0000000000000002E-5</v>
      </c>
      <c r="AN1120">
        <v>6.0000000000000002E-5</v>
      </c>
      <c r="AO1120">
        <v>0.5</v>
      </c>
      <c r="AP1120">
        <v>99663</v>
      </c>
      <c r="AQ1120">
        <v>6</v>
      </c>
      <c r="AR1120">
        <v>99660</v>
      </c>
      <c r="AS1120">
        <v>7353260</v>
      </c>
      <c r="AT1120">
        <v>73.78</v>
      </c>
      <c r="AV1120">
        <v>2010</v>
      </c>
      <c r="AW1120">
        <v>6</v>
      </c>
      <c r="AX1120">
        <v>8.0000000000000007E-5</v>
      </c>
      <c r="AY1120">
        <v>8.0000000000000007E-5</v>
      </c>
      <c r="AZ1120">
        <v>0.5</v>
      </c>
      <c r="BA1120">
        <v>99697</v>
      </c>
      <c r="BB1120">
        <v>8</v>
      </c>
      <c r="BC1120">
        <v>99694</v>
      </c>
      <c r="BD1120">
        <v>7748910</v>
      </c>
      <c r="BE1120">
        <v>77.72</v>
      </c>
    </row>
    <row r="1121" spans="37:57" x14ac:dyDescent="0.3">
      <c r="AK1121">
        <v>2010</v>
      </c>
      <c r="AL1121">
        <v>7</v>
      </c>
      <c r="AM1121">
        <v>1E-4</v>
      </c>
      <c r="AN1121">
        <v>1E-4</v>
      </c>
      <c r="AO1121">
        <v>0.5</v>
      </c>
      <c r="AP1121">
        <v>99657</v>
      </c>
      <c r="AQ1121">
        <v>9</v>
      </c>
      <c r="AR1121">
        <v>99653</v>
      </c>
      <c r="AS1121">
        <v>7253600</v>
      </c>
      <c r="AT1121">
        <v>72.790000000000006</v>
      </c>
      <c r="AV1121">
        <v>2010</v>
      </c>
      <c r="AW1121">
        <v>7</v>
      </c>
      <c r="AX1121">
        <v>1E-4</v>
      </c>
      <c r="AY1121">
        <v>1E-4</v>
      </c>
      <c r="AZ1121">
        <v>0.5</v>
      </c>
      <c r="BA1121">
        <v>99690</v>
      </c>
      <c r="BB1121">
        <v>10</v>
      </c>
      <c r="BC1121">
        <v>99685</v>
      </c>
      <c r="BD1121">
        <v>7649217</v>
      </c>
      <c r="BE1121">
        <v>76.73</v>
      </c>
    </row>
    <row r="1122" spans="37:57" x14ac:dyDescent="0.3">
      <c r="AK1122">
        <v>2010</v>
      </c>
      <c r="AL1122">
        <v>8</v>
      </c>
      <c r="AM1122">
        <v>2.0000000000000002E-5</v>
      </c>
      <c r="AN1122">
        <v>2.0000000000000002E-5</v>
      </c>
      <c r="AO1122">
        <v>0.5</v>
      </c>
      <c r="AP1122">
        <v>99648</v>
      </c>
      <c r="AQ1122">
        <v>2</v>
      </c>
      <c r="AR1122">
        <v>99647</v>
      </c>
      <c r="AS1122">
        <v>7153948</v>
      </c>
      <c r="AT1122">
        <v>71.790000000000006</v>
      </c>
      <c r="AV1122">
        <v>2010</v>
      </c>
      <c r="AW1122">
        <v>8</v>
      </c>
      <c r="AX1122">
        <v>1.2E-4</v>
      </c>
      <c r="AY1122">
        <v>1.2E-4</v>
      </c>
      <c r="AZ1122">
        <v>0.5</v>
      </c>
      <c r="BA1122">
        <v>99680</v>
      </c>
      <c r="BB1122">
        <v>12</v>
      </c>
      <c r="BC1122">
        <v>99674</v>
      </c>
      <c r="BD1122">
        <v>7549532</v>
      </c>
      <c r="BE1122">
        <v>75.739999999999995</v>
      </c>
    </row>
    <row r="1123" spans="37:57" x14ac:dyDescent="0.3">
      <c r="AK1123">
        <v>2010</v>
      </c>
      <c r="AL1123">
        <v>9</v>
      </c>
      <c r="AM1123">
        <v>6.0000000000000002E-5</v>
      </c>
      <c r="AN1123">
        <v>6.0000000000000002E-5</v>
      </c>
      <c r="AO1123">
        <v>0.5</v>
      </c>
      <c r="AP1123">
        <v>99646</v>
      </c>
      <c r="AQ1123">
        <v>6</v>
      </c>
      <c r="AR1123">
        <v>99643</v>
      </c>
      <c r="AS1123">
        <v>7054301</v>
      </c>
      <c r="AT1123">
        <v>70.790000000000006</v>
      </c>
      <c r="AV1123">
        <v>2010</v>
      </c>
      <c r="AW1123">
        <v>9</v>
      </c>
      <c r="AX1123">
        <v>2.0000000000000002E-5</v>
      </c>
      <c r="AY1123">
        <v>2.0000000000000002E-5</v>
      </c>
      <c r="AZ1123">
        <v>0.5</v>
      </c>
      <c r="BA1123">
        <v>99667</v>
      </c>
      <c r="BB1123">
        <v>2</v>
      </c>
      <c r="BC1123">
        <v>99666</v>
      </c>
      <c r="BD1123">
        <v>7449858</v>
      </c>
      <c r="BE1123">
        <v>74.75</v>
      </c>
    </row>
    <row r="1124" spans="37:57" x14ac:dyDescent="0.3">
      <c r="AK1124">
        <v>2010</v>
      </c>
      <c r="AL1124">
        <v>10</v>
      </c>
      <c r="AM1124">
        <v>4.0000000000000003E-5</v>
      </c>
      <c r="AN1124">
        <v>4.0000000000000003E-5</v>
      </c>
      <c r="AO1124">
        <v>0.5</v>
      </c>
      <c r="AP1124">
        <v>99640</v>
      </c>
      <c r="AQ1124">
        <v>4</v>
      </c>
      <c r="AR1124">
        <v>99638</v>
      </c>
      <c r="AS1124">
        <v>6954658</v>
      </c>
      <c r="AT1124">
        <v>69.8</v>
      </c>
      <c r="AV1124">
        <v>2010</v>
      </c>
      <c r="AW1124">
        <v>10</v>
      </c>
      <c r="AX1124">
        <v>4.0000000000000003E-5</v>
      </c>
      <c r="AY1124">
        <v>4.0000000000000003E-5</v>
      </c>
      <c r="AZ1124">
        <v>0.5</v>
      </c>
      <c r="BA1124">
        <v>99665</v>
      </c>
      <c r="BB1124">
        <v>4</v>
      </c>
      <c r="BC1124">
        <v>99663</v>
      </c>
      <c r="BD1124">
        <v>7350192</v>
      </c>
      <c r="BE1124">
        <v>73.75</v>
      </c>
    </row>
    <row r="1125" spans="37:57" x14ac:dyDescent="0.3">
      <c r="AK1125">
        <v>2010</v>
      </c>
      <c r="AL1125">
        <v>11</v>
      </c>
      <c r="AM1125">
        <v>8.0000000000000007E-5</v>
      </c>
      <c r="AN1125">
        <v>8.0000000000000007E-5</v>
      </c>
      <c r="AO1125">
        <v>0.5</v>
      </c>
      <c r="AP1125">
        <v>99636</v>
      </c>
      <c r="AQ1125">
        <v>8</v>
      </c>
      <c r="AR1125">
        <v>99632</v>
      </c>
      <c r="AS1125">
        <v>6855020</v>
      </c>
      <c r="AT1125">
        <v>68.8</v>
      </c>
      <c r="AV1125">
        <v>2010</v>
      </c>
      <c r="AW1125">
        <v>11</v>
      </c>
      <c r="AX1125">
        <v>2.0000000000000002E-5</v>
      </c>
      <c r="AY1125">
        <v>2.0000000000000002E-5</v>
      </c>
      <c r="AZ1125">
        <v>0.5</v>
      </c>
      <c r="BA1125">
        <v>99661</v>
      </c>
      <c r="BB1125">
        <v>2</v>
      </c>
      <c r="BC1125">
        <v>99660</v>
      </c>
      <c r="BD1125">
        <v>7250529</v>
      </c>
      <c r="BE1125">
        <v>72.75</v>
      </c>
    </row>
    <row r="1126" spans="37:57" x14ac:dyDescent="0.3">
      <c r="AK1126">
        <v>2010</v>
      </c>
      <c r="AL1126">
        <v>12</v>
      </c>
      <c r="AM1126">
        <v>1.2E-4</v>
      </c>
      <c r="AN1126">
        <v>1.2E-4</v>
      </c>
      <c r="AO1126">
        <v>0.5</v>
      </c>
      <c r="AP1126">
        <v>99628</v>
      </c>
      <c r="AQ1126">
        <v>12</v>
      </c>
      <c r="AR1126">
        <v>99622</v>
      </c>
      <c r="AS1126">
        <v>6755389</v>
      </c>
      <c r="AT1126">
        <v>67.81</v>
      </c>
      <c r="AV1126">
        <v>2010</v>
      </c>
      <c r="AW1126">
        <v>12</v>
      </c>
      <c r="AX1126">
        <v>1.4999999999999999E-4</v>
      </c>
      <c r="AY1126">
        <v>1.4999999999999999E-4</v>
      </c>
      <c r="AZ1126">
        <v>0.5</v>
      </c>
      <c r="BA1126">
        <v>99659</v>
      </c>
      <c r="BB1126">
        <v>15</v>
      </c>
      <c r="BC1126">
        <v>99651</v>
      </c>
      <c r="BD1126">
        <v>7150869</v>
      </c>
      <c r="BE1126">
        <v>71.75</v>
      </c>
    </row>
    <row r="1127" spans="37:57" x14ac:dyDescent="0.3">
      <c r="AK1127">
        <v>2010</v>
      </c>
      <c r="AL1127">
        <v>13</v>
      </c>
      <c r="AM1127">
        <v>1.6000000000000001E-4</v>
      </c>
      <c r="AN1127">
        <v>1.6000000000000001E-4</v>
      </c>
      <c r="AO1127">
        <v>0.5</v>
      </c>
      <c r="AP1127">
        <v>99616</v>
      </c>
      <c r="AQ1127">
        <v>16</v>
      </c>
      <c r="AR1127">
        <v>99608</v>
      </c>
      <c r="AS1127">
        <v>6655767</v>
      </c>
      <c r="AT1127">
        <v>66.81</v>
      </c>
      <c r="AV1127">
        <v>2010</v>
      </c>
      <c r="AW1127">
        <v>13</v>
      </c>
      <c r="AX1127">
        <v>6.0000000000000002E-5</v>
      </c>
      <c r="AY1127">
        <v>6.0000000000000002E-5</v>
      </c>
      <c r="AZ1127">
        <v>0.5</v>
      </c>
      <c r="BA1127">
        <v>99644</v>
      </c>
      <c r="BB1127">
        <v>6</v>
      </c>
      <c r="BC1127">
        <v>99641</v>
      </c>
      <c r="BD1127">
        <v>7051218</v>
      </c>
      <c r="BE1127">
        <v>70.760000000000005</v>
      </c>
    </row>
    <row r="1128" spans="37:57" x14ac:dyDescent="0.3">
      <c r="AK1128">
        <v>2010</v>
      </c>
      <c r="AL1128">
        <v>14</v>
      </c>
      <c r="AM1128">
        <v>9.0000000000000006E-5</v>
      </c>
      <c r="AN1128">
        <v>9.0000000000000006E-5</v>
      </c>
      <c r="AO1128">
        <v>0.5</v>
      </c>
      <c r="AP1128">
        <v>99600</v>
      </c>
      <c r="AQ1128">
        <v>9</v>
      </c>
      <c r="AR1128">
        <v>99595</v>
      </c>
      <c r="AS1128">
        <v>6556159</v>
      </c>
      <c r="AT1128">
        <v>65.819999999999993</v>
      </c>
      <c r="AV1128">
        <v>2010</v>
      </c>
      <c r="AW1128">
        <v>14</v>
      </c>
      <c r="AX1128">
        <v>1.2E-4</v>
      </c>
      <c r="AY1128">
        <v>1.2E-4</v>
      </c>
      <c r="AZ1128">
        <v>0.5</v>
      </c>
      <c r="BA1128">
        <v>99638</v>
      </c>
      <c r="BB1128">
        <v>12</v>
      </c>
      <c r="BC1128">
        <v>99632</v>
      </c>
      <c r="BD1128">
        <v>6951577</v>
      </c>
      <c r="BE1128">
        <v>69.77</v>
      </c>
    </row>
    <row r="1129" spans="37:57" x14ac:dyDescent="0.3">
      <c r="AK1129">
        <v>2010</v>
      </c>
      <c r="AL1129">
        <v>15</v>
      </c>
      <c r="AM1129">
        <v>1.7000000000000001E-4</v>
      </c>
      <c r="AN1129">
        <v>1.7000000000000001E-4</v>
      </c>
      <c r="AO1129">
        <v>0.5</v>
      </c>
      <c r="AP1129">
        <v>99591</v>
      </c>
      <c r="AQ1129">
        <v>17</v>
      </c>
      <c r="AR1129">
        <v>99582</v>
      </c>
      <c r="AS1129">
        <v>6456564</v>
      </c>
      <c r="AT1129">
        <v>64.83</v>
      </c>
      <c r="AV1129">
        <v>2010</v>
      </c>
      <c r="AW1129">
        <v>15</v>
      </c>
      <c r="AX1129">
        <v>1.1E-4</v>
      </c>
      <c r="AY1129">
        <v>1.1E-4</v>
      </c>
      <c r="AZ1129">
        <v>0.5</v>
      </c>
      <c r="BA1129">
        <v>99626</v>
      </c>
      <c r="BB1129">
        <v>11</v>
      </c>
      <c r="BC1129">
        <v>99621</v>
      </c>
      <c r="BD1129">
        <v>6851945</v>
      </c>
      <c r="BE1129">
        <v>68.78</v>
      </c>
    </row>
    <row r="1130" spans="37:57" x14ac:dyDescent="0.3">
      <c r="AK1130">
        <v>2010</v>
      </c>
      <c r="AL1130">
        <v>16</v>
      </c>
      <c r="AM1130">
        <v>2.5999999999999998E-4</v>
      </c>
      <c r="AN1130">
        <v>2.5999999999999998E-4</v>
      </c>
      <c r="AO1130">
        <v>0.5</v>
      </c>
      <c r="AP1130">
        <v>99574</v>
      </c>
      <c r="AQ1130">
        <v>26</v>
      </c>
      <c r="AR1130">
        <v>99561</v>
      </c>
      <c r="AS1130">
        <v>6356982</v>
      </c>
      <c r="AT1130">
        <v>63.84</v>
      </c>
      <c r="AV1130">
        <v>2010</v>
      </c>
      <c r="AW1130">
        <v>16</v>
      </c>
      <c r="AX1130">
        <v>2.0000000000000001E-4</v>
      </c>
      <c r="AY1130">
        <v>2.0000000000000001E-4</v>
      </c>
      <c r="AZ1130">
        <v>0.5</v>
      </c>
      <c r="BA1130">
        <v>99615</v>
      </c>
      <c r="BB1130">
        <v>20</v>
      </c>
      <c r="BC1130">
        <v>99605</v>
      </c>
      <c r="BD1130">
        <v>6752324</v>
      </c>
      <c r="BE1130">
        <v>67.78</v>
      </c>
    </row>
    <row r="1131" spans="37:57" x14ac:dyDescent="0.3">
      <c r="AK1131">
        <v>2010</v>
      </c>
      <c r="AL1131">
        <v>17</v>
      </c>
      <c r="AM1131">
        <v>3.1E-4</v>
      </c>
      <c r="AN1131">
        <v>3.1E-4</v>
      </c>
      <c r="AO1131">
        <v>0.5</v>
      </c>
      <c r="AP1131">
        <v>99548</v>
      </c>
      <c r="AQ1131">
        <v>30</v>
      </c>
      <c r="AR1131">
        <v>99533</v>
      </c>
      <c r="AS1131">
        <v>6257421</v>
      </c>
      <c r="AT1131">
        <v>62.86</v>
      </c>
      <c r="AV1131">
        <v>2010</v>
      </c>
      <c r="AW1131">
        <v>17</v>
      </c>
      <c r="AX1131">
        <v>2.3000000000000001E-4</v>
      </c>
      <c r="AY1131">
        <v>2.3000000000000001E-4</v>
      </c>
      <c r="AZ1131">
        <v>0.5</v>
      </c>
      <c r="BA1131">
        <v>99595</v>
      </c>
      <c r="BB1131">
        <v>23</v>
      </c>
      <c r="BC1131">
        <v>99584</v>
      </c>
      <c r="BD1131">
        <v>6652719</v>
      </c>
      <c r="BE1131">
        <v>66.8</v>
      </c>
    </row>
    <row r="1132" spans="37:57" x14ac:dyDescent="0.3">
      <c r="AK1132">
        <v>2010</v>
      </c>
      <c r="AL1132">
        <v>18</v>
      </c>
      <c r="AM1132">
        <v>4.4000000000000002E-4</v>
      </c>
      <c r="AN1132">
        <v>4.4000000000000002E-4</v>
      </c>
      <c r="AO1132">
        <v>0.5</v>
      </c>
      <c r="AP1132">
        <v>99518</v>
      </c>
      <c r="AQ1132">
        <v>44</v>
      </c>
      <c r="AR1132">
        <v>99496</v>
      </c>
      <c r="AS1132">
        <v>6157888</v>
      </c>
      <c r="AT1132">
        <v>61.88</v>
      </c>
      <c r="AV1132">
        <v>2010</v>
      </c>
      <c r="AW1132">
        <v>18</v>
      </c>
      <c r="AX1132">
        <v>2.7E-4</v>
      </c>
      <c r="AY1132">
        <v>2.7E-4</v>
      </c>
      <c r="AZ1132">
        <v>0.5</v>
      </c>
      <c r="BA1132">
        <v>99573</v>
      </c>
      <c r="BB1132">
        <v>27</v>
      </c>
      <c r="BC1132">
        <v>99559</v>
      </c>
      <c r="BD1132">
        <v>6553135</v>
      </c>
      <c r="BE1132">
        <v>65.81</v>
      </c>
    </row>
    <row r="1133" spans="37:57" x14ac:dyDescent="0.3">
      <c r="AK1133">
        <v>2010</v>
      </c>
      <c r="AL1133">
        <v>19</v>
      </c>
      <c r="AM1133">
        <v>4.8999999999999998E-4</v>
      </c>
      <c r="AN1133">
        <v>4.8999999999999998E-4</v>
      </c>
      <c r="AO1133">
        <v>0.5</v>
      </c>
      <c r="AP1133">
        <v>99474</v>
      </c>
      <c r="AQ1133">
        <v>49</v>
      </c>
      <c r="AR1133">
        <v>99449</v>
      </c>
      <c r="AS1133">
        <v>6058392</v>
      </c>
      <c r="AT1133">
        <v>60.9</v>
      </c>
      <c r="AV1133">
        <v>2010</v>
      </c>
      <c r="AW1133">
        <v>19</v>
      </c>
      <c r="AX1133">
        <v>1.7000000000000001E-4</v>
      </c>
      <c r="AY1133">
        <v>1.7000000000000001E-4</v>
      </c>
      <c r="AZ1133">
        <v>0.5</v>
      </c>
      <c r="BA1133">
        <v>99546</v>
      </c>
      <c r="BB1133">
        <v>17</v>
      </c>
      <c r="BC1133">
        <v>99538</v>
      </c>
      <c r="BD1133">
        <v>6453576</v>
      </c>
      <c r="BE1133">
        <v>64.83</v>
      </c>
    </row>
    <row r="1134" spans="37:57" x14ac:dyDescent="0.3">
      <c r="AK1134">
        <v>2010</v>
      </c>
      <c r="AL1134">
        <v>20</v>
      </c>
      <c r="AM1134">
        <v>5.1000000000000004E-4</v>
      </c>
      <c r="AN1134">
        <v>5.1000000000000004E-4</v>
      </c>
      <c r="AO1134">
        <v>0.5</v>
      </c>
      <c r="AP1134">
        <v>99425</v>
      </c>
      <c r="AQ1134">
        <v>50</v>
      </c>
      <c r="AR1134">
        <v>99400</v>
      </c>
      <c r="AS1134">
        <v>5958943</v>
      </c>
      <c r="AT1134">
        <v>59.93</v>
      </c>
      <c r="AV1134">
        <v>2010</v>
      </c>
      <c r="AW1134">
        <v>20</v>
      </c>
      <c r="AX1134">
        <v>2.2000000000000001E-4</v>
      </c>
      <c r="AY1134">
        <v>2.2000000000000001E-4</v>
      </c>
      <c r="AZ1134">
        <v>0.5</v>
      </c>
      <c r="BA1134">
        <v>99529</v>
      </c>
      <c r="BB1134">
        <v>22</v>
      </c>
      <c r="BC1134">
        <v>99518</v>
      </c>
      <c r="BD1134">
        <v>6354038</v>
      </c>
      <c r="BE1134">
        <v>63.84</v>
      </c>
    </row>
    <row r="1135" spans="37:57" x14ac:dyDescent="0.3">
      <c r="AK1135">
        <v>2010</v>
      </c>
      <c r="AL1135">
        <v>21</v>
      </c>
      <c r="AM1135">
        <v>7.6000000000000004E-4</v>
      </c>
      <c r="AN1135">
        <v>7.6000000000000004E-4</v>
      </c>
      <c r="AO1135">
        <v>0.5</v>
      </c>
      <c r="AP1135">
        <v>99374</v>
      </c>
      <c r="AQ1135">
        <v>75</v>
      </c>
      <c r="AR1135">
        <v>99337</v>
      </c>
      <c r="AS1135">
        <v>5859543</v>
      </c>
      <c r="AT1135">
        <v>58.96</v>
      </c>
      <c r="AV1135">
        <v>2010</v>
      </c>
      <c r="AW1135">
        <v>21</v>
      </c>
      <c r="AX1135">
        <v>2.9E-4</v>
      </c>
      <c r="AY1135">
        <v>2.9E-4</v>
      </c>
      <c r="AZ1135">
        <v>0.5</v>
      </c>
      <c r="BA1135">
        <v>99507</v>
      </c>
      <c r="BB1135">
        <v>29</v>
      </c>
      <c r="BC1135">
        <v>99493</v>
      </c>
      <c r="BD1135">
        <v>6254520</v>
      </c>
      <c r="BE1135">
        <v>62.85</v>
      </c>
    </row>
    <row r="1136" spans="37:57" x14ac:dyDescent="0.3">
      <c r="AK1136">
        <v>2010</v>
      </c>
      <c r="AL1136">
        <v>22</v>
      </c>
      <c r="AM1136">
        <v>5.5999999999999995E-4</v>
      </c>
      <c r="AN1136">
        <v>5.5999999999999995E-4</v>
      </c>
      <c r="AO1136">
        <v>0.5</v>
      </c>
      <c r="AP1136">
        <v>99299</v>
      </c>
      <c r="AQ1136">
        <v>56</v>
      </c>
      <c r="AR1136">
        <v>99271</v>
      </c>
      <c r="AS1136">
        <v>5760207</v>
      </c>
      <c r="AT1136">
        <v>58.01</v>
      </c>
      <c r="AV1136">
        <v>2010</v>
      </c>
      <c r="AW1136">
        <v>22</v>
      </c>
      <c r="AX1136">
        <v>2.3000000000000001E-4</v>
      </c>
      <c r="AY1136">
        <v>2.3000000000000001E-4</v>
      </c>
      <c r="AZ1136">
        <v>0.5</v>
      </c>
      <c r="BA1136">
        <v>99478</v>
      </c>
      <c r="BB1136">
        <v>23</v>
      </c>
      <c r="BC1136">
        <v>99467</v>
      </c>
      <c r="BD1136">
        <v>6155027</v>
      </c>
      <c r="BE1136">
        <v>61.87</v>
      </c>
    </row>
    <row r="1137" spans="37:57" x14ac:dyDescent="0.3">
      <c r="AK1137">
        <v>2010</v>
      </c>
      <c r="AL1137">
        <v>23</v>
      </c>
      <c r="AM1137">
        <v>7.5000000000000002E-4</v>
      </c>
      <c r="AN1137">
        <v>7.5000000000000002E-4</v>
      </c>
      <c r="AO1137">
        <v>0.5</v>
      </c>
      <c r="AP1137">
        <v>99243</v>
      </c>
      <c r="AQ1137">
        <v>75</v>
      </c>
      <c r="AR1137">
        <v>99206</v>
      </c>
      <c r="AS1137">
        <v>5660935</v>
      </c>
      <c r="AT1137">
        <v>57.04</v>
      </c>
      <c r="AV1137">
        <v>2010</v>
      </c>
      <c r="AW1137">
        <v>23</v>
      </c>
      <c r="AX1137">
        <v>1.9000000000000001E-4</v>
      </c>
      <c r="AY1137">
        <v>1.9000000000000001E-4</v>
      </c>
      <c r="AZ1137">
        <v>0.5</v>
      </c>
      <c r="BA1137">
        <v>99455</v>
      </c>
      <c r="BB1137">
        <v>19</v>
      </c>
      <c r="BC1137">
        <v>99446</v>
      </c>
      <c r="BD1137">
        <v>6055560</v>
      </c>
      <c r="BE1137">
        <v>60.89</v>
      </c>
    </row>
    <row r="1138" spans="37:57" x14ac:dyDescent="0.3">
      <c r="AK1138">
        <v>2010</v>
      </c>
      <c r="AL1138">
        <v>24</v>
      </c>
      <c r="AM1138">
        <v>7.3999999999999999E-4</v>
      </c>
      <c r="AN1138">
        <v>7.3999999999999999E-4</v>
      </c>
      <c r="AO1138">
        <v>0.5</v>
      </c>
      <c r="AP1138">
        <v>99169</v>
      </c>
      <c r="AQ1138">
        <v>73</v>
      </c>
      <c r="AR1138">
        <v>99132</v>
      </c>
      <c r="AS1138">
        <v>5561729</v>
      </c>
      <c r="AT1138">
        <v>56.08</v>
      </c>
      <c r="AV1138">
        <v>2010</v>
      </c>
      <c r="AW1138">
        <v>24</v>
      </c>
      <c r="AX1138">
        <v>3.1E-4</v>
      </c>
      <c r="AY1138">
        <v>3.1E-4</v>
      </c>
      <c r="AZ1138">
        <v>0.5</v>
      </c>
      <c r="BA1138">
        <v>99437</v>
      </c>
      <c r="BB1138">
        <v>31</v>
      </c>
      <c r="BC1138">
        <v>99421</v>
      </c>
      <c r="BD1138">
        <v>5956114</v>
      </c>
      <c r="BE1138">
        <v>59.9</v>
      </c>
    </row>
    <row r="1139" spans="37:57" x14ac:dyDescent="0.3">
      <c r="AK1139">
        <v>2010</v>
      </c>
      <c r="AL1139">
        <v>25</v>
      </c>
      <c r="AM1139">
        <v>7.6999999999999996E-4</v>
      </c>
      <c r="AN1139">
        <v>7.6999999999999996E-4</v>
      </c>
      <c r="AO1139">
        <v>0.5</v>
      </c>
      <c r="AP1139">
        <v>99096</v>
      </c>
      <c r="AQ1139">
        <v>76</v>
      </c>
      <c r="AR1139">
        <v>99058</v>
      </c>
      <c r="AS1139">
        <v>5462597</v>
      </c>
      <c r="AT1139">
        <v>55.12</v>
      </c>
      <c r="AV1139">
        <v>2010</v>
      </c>
      <c r="AW1139">
        <v>25</v>
      </c>
      <c r="AX1139">
        <v>2.9999999999999997E-4</v>
      </c>
      <c r="AY1139">
        <v>2.9999999999999997E-4</v>
      </c>
      <c r="AZ1139">
        <v>0.5</v>
      </c>
      <c r="BA1139">
        <v>99406</v>
      </c>
      <c r="BB1139">
        <v>30</v>
      </c>
      <c r="BC1139">
        <v>99391</v>
      </c>
      <c r="BD1139">
        <v>5856693</v>
      </c>
      <c r="BE1139">
        <v>58.92</v>
      </c>
    </row>
    <row r="1140" spans="37:57" x14ac:dyDescent="0.3">
      <c r="AK1140">
        <v>2010</v>
      </c>
      <c r="AL1140">
        <v>26</v>
      </c>
      <c r="AM1140">
        <v>5.2999999999999998E-4</v>
      </c>
      <c r="AN1140">
        <v>5.2999999999999998E-4</v>
      </c>
      <c r="AO1140">
        <v>0.5</v>
      </c>
      <c r="AP1140">
        <v>99020</v>
      </c>
      <c r="AQ1140">
        <v>52</v>
      </c>
      <c r="AR1140">
        <v>98994</v>
      </c>
      <c r="AS1140">
        <v>5363540</v>
      </c>
      <c r="AT1140">
        <v>54.17</v>
      </c>
      <c r="AV1140">
        <v>2010</v>
      </c>
      <c r="AW1140">
        <v>26</v>
      </c>
      <c r="AX1140">
        <v>2.9E-4</v>
      </c>
      <c r="AY1140">
        <v>2.9E-4</v>
      </c>
      <c r="AZ1140">
        <v>0.5</v>
      </c>
      <c r="BA1140">
        <v>99376</v>
      </c>
      <c r="BB1140">
        <v>29</v>
      </c>
      <c r="BC1140">
        <v>99362</v>
      </c>
      <c r="BD1140">
        <v>5757302</v>
      </c>
      <c r="BE1140">
        <v>57.93</v>
      </c>
    </row>
    <row r="1141" spans="37:57" x14ac:dyDescent="0.3">
      <c r="AK1141">
        <v>2010</v>
      </c>
      <c r="AL1141">
        <v>27</v>
      </c>
      <c r="AM1141">
        <v>7.2999999999999996E-4</v>
      </c>
      <c r="AN1141">
        <v>7.2999999999999996E-4</v>
      </c>
      <c r="AO1141">
        <v>0.5</v>
      </c>
      <c r="AP1141">
        <v>98967</v>
      </c>
      <c r="AQ1141">
        <v>72</v>
      </c>
      <c r="AR1141">
        <v>98931</v>
      </c>
      <c r="AS1141">
        <v>5264546</v>
      </c>
      <c r="AT1141">
        <v>53.19</v>
      </c>
      <c r="AV1141">
        <v>2010</v>
      </c>
      <c r="AW1141">
        <v>27</v>
      </c>
      <c r="AX1141">
        <v>2.0000000000000001E-4</v>
      </c>
      <c r="AY1141">
        <v>2.0000000000000001E-4</v>
      </c>
      <c r="AZ1141">
        <v>0.5</v>
      </c>
      <c r="BA1141">
        <v>99347</v>
      </c>
      <c r="BB1141">
        <v>20</v>
      </c>
      <c r="BC1141">
        <v>99338</v>
      </c>
      <c r="BD1141">
        <v>5657941</v>
      </c>
      <c r="BE1141">
        <v>56.95</v>
      </c>
    </row>
    <row r="1142" spans="37:57" x14ac:dyDescent="0.3">
      <c r="AK1142">
        <v>2010</v>
      </c>
      <c r="AL1142">
        <v>28</v>
      </c>
      <c r="AM1142">
        <v>7.6000000000000004E-4</v>
      </c>
      <c r="AN1142">
        <v>7.6000000000000004E-4</v>
      </c>
      <c r="AO1142">
        <v>0.5</v>
      </c>
      <c r="AP1142">
        <v>98895</v>
      </c>
      <c r="AQ1142">
        <v>75</v>
      </c>
      <c r="AR1142">
        <v>98857</v>
      </c>
      <c r="AS1142">
        <v>5165615</v>
      </c>
      <c r="AT1142">
        <v>52.23</v>
      </c>
      <c r="AV1142">
        <v>2010</v>
      </c>
      <c r="AW1142">
        <v>28</v>
      </c>
      <c r="AX1142">
        <v>2.9E-4</v>
      </c>
      <c r="AY1142">
        <v>2.9E-4</v>
      </c>
      <c r="AZ1142">
        <v>0.5</v>
      </c>
      <c r="BA1142">
        <v>99328</v>
      </c>
      <c r="BB1142">
        <v>28</v>
      </c>
      <c r="BC1142">
        <v>99313</v>
      </c>
      <c r="BD1142">
        <v>5558603</v>
      </c>
      <c r="BE1142">
        <v>55.96</v>
      </c>
    </row>
    <row r="1143" spans="37:57" x14ac:dyDescent="0.3">
      <c r="AK1143">
        <v>2010</v>
      </c>
      <c r="AL1143">
        <v>29</v>
      </c>
      <c r="AM1143">
        <v>8.4000000000000003E-4</v>
      </c>
      <c r="AN1143">
        <v>8.4000000000000003E-4</v>
      </c>
      <c r="AO1143">
        <v>0.5</v>
      </c>
      <c r="AP1143">
        <v>98820</v>
      </c>
      <c r="AQ1143">
        <v>83</v>
      </c>
      <c r="AR1143">
        <v>98778</v>
      </c>
      <c r="AS1143">
        <v>5066757</v>
      </c>
      <c r="AT1143">
        <v>51.27</v>
      </c>
      <c r="AV1143">
        <v>2010</v>
      </c>
      <c r="AW1143">
        <v>29</v>
      </c>
      <c r="AX1143">
        <v>2.1000000000000001E-4</v>
      </c>
      <c r="AY1143">
        <v>2.1000000000000001E-4</v>
      </c>
      <c r="AZ1143">
        <v>0.5</v>
      </c>
      <c r="BA1143">
        <v>99299</v>
      </c>
      <c r="BB1143">
        <v>21</v>
      </c>
      <c r="BC1143">
        <v>99289</v>
      </c>
      <c r="BD1143">
        <v>5459290</v>
      </c>
      <c r="BE1143">
        <v>54.98</v>
      </c>
    </row>
    <row r="1144" spans="37:57" x14ac:dyDescent="0.3">
      <c r="AK1144">
        <v>2010</v>
      </c>
      <c r="AL1144">
        <v>30</v>
      </c>
      <c r="AM1144">
        <v>5.5000000000000003E-4</v>
      </c>
      <c r="AN1144">
        <v>5.5000000000000003E-4</v>
      </c>
      <c r="AO1144">
        <v>0.5</v>
      </c>
      <c r="AP1144">
        <v>98737</v>
      </c>
      <c r="AQ1144">
        <v>54</v>
      </c>
      <c r="AR1144">
        <v>98710</v>
      </c>
      <c r="AS1144">
        <v>4967979</v>
      </c>
      <c r="AT1144">
        <v>50.32</v>
      </c>
      <c r="AV1144">
        <v>2010</v>
      </c>
      <c r="AW1144">
        <v>30</v>
      </c>
      <c r="AX1144">
        <v>2.3000000000000001E-4</v>
      </c>
      <c r="AY1144">
        <v>2.3000000000000001E-4</v>
      </c>
      <c r="AZ1144">
        <v>0.5</v>
      </c>
      <c r="BA1144">
        <v>99278</v>
      </c>
      <c r="BB1144">
        <v>23</v>
      </c>
      <c r="BC1144">
        <v>99267</v>
      </c>
      <c r="BD1144">
        <v>5360001</v>
      </c>
      <c r="BE1144">
        <v>53.99</v>
      </c>
    </row>
    <row r="1145" spans="37:57" x14ac:dyDescent="0.3">
      <c r="AK1145">
        <v>2010</v>
      </c>
      <c r="AL1145">
        <v>31</v>
      </c>
      <c r="AM1145">
        <v>7.6999999999999996E-4</v>
      </c>
      <c r="AN1145">
        <v>7.6999999999999996E-4</v>
      </c>
      <c r="AO1145">
        <v>0.5</v>
      </c>
      <c r="AP1145">
        <v>98682</v>
      </c>
      <c r="AQ1145">
        <v>76</v>
      </c>
      <c r="AR1145">
        <v>98645</v>
      </c>
      <c r="AS1145">
        <v>4869270</v>
      </c>
      <c r="AT1145">
        <v>49.34</v>
      </c>
      <c r="AV1145">
        <v>2010</v>
      </c>
      <c r="AW1145">
        <v>31</v>
      </c>
      <c r="AX1145">
        <v>2.9E-4</v>
      </c>
      <c r="AY1145">
        <v>2.9E-4</v>
      </c>
      <c r="AZ1145">
        <v>0.5</v>
      </c>
      <c r="BA1145">
        <v>99256</v>
      </c>
      <c r="BB1145">
        <v>28</v>
      </c>
      <c r="BC1145">
        <v>99242</v>
      </c>
      <c r="BD1145">
        <v>5260734</v>
      </c>
      <c r="BE1145">
        <v>53</v>
      </c>
    </row>
    <row r="1146" spans="37:57" x14ac:dyDescent="0.3">
      <c r="AK1146">
        <v>2010</v>
      </c>
      <c r="AL1146">
        <v>32</v>
      </c>
      <c r="AM1146">
        <v>8.8000000000000003E-4</v>
      </c>
      <c r="AN1146">
        <v>8.8000000000000003E-4</v>
      </c>
      <c r="AO1146">
        <v>0.5</v>
      </c>
      <c r="AP1146">
        <v>98607</v>
      </c>
      <c r="AQ1146">
        <v>86</v>
      </c>
      <c r="AR1146">
        <v>98563</v>
      </c>
      <c r="AS1146">
        <v>4770625</v>
      </c>
      <c r="AT1146">
        <v>48.38</v>
      </c>
      <c r="AV1146">
        <v>2010</v>
      </c>
      <c r="AW1146">
        <v>32</v>
      </c>
      <c r="AX1146">
        <v>3.2000000000000003E-4</v>
      </c>
      <c r="AY1146">
        <v>3.2000000000000003E-4</v>
      </c>
      <c r="AZ1146">
        <v>0.5</v>
      </c>
      <c r="BA1146">
        <v>99227</v>
      </c>
      <c r="BB1146">
        <v>32</v>
      </c>
      <c r="BC1146">
        <v>99211</v>
      </c>
      <c r="BD1146">
        <v>5161492</v>
      </c>
      <c r="BE1146">
        <v>52.02</v>
      </c>
    </row>
    <row r="1147" spans="37:57" x14ac:dyDescent="0.3">
      <c r="AK1147">
        <v>2010</v>
      </c>
      <c r="AL1147">
        <v>33</v>
      </c>
      <c r="AM1147">
        <v>5.6999999999999998E-4</v>
      </c>
      <c r="AN1147">
        <v>5.6999999999999998E-4</v>
      </c>
      <c r="AO1147">
        <v>0.5</v>
      </c>
      <c r="AP1147">
        <v>98520</v>
      </c>
      <c r="AQ1147">
        <v>56</v>
      </c>
      <c r="AR1147">
        <v>98492</v>
      </c>
      <c r="AS1147">
        <v>4672062</v>
      </c>
      <c r="AT1147">
        <v>47.42</v>
      </c>
      <c r="AV1147">
        <v>2010</v>
      </c>
      <c r="AW1147">
        <v>33</v>
      </c>
      <c r="AX1147">
        <v>4.4000000000000002E-4</v>
      </c>
      <c r="AY1147">
        <v>4.4000000000000002E-4</v>
      </c>
      <c r="AZ1147">
        <v>0.5</v>
      </c>
      <c r="BA1147">
        <v>99195</v>
      </c>
      <c r="BB1147">
        <v>44</v>
      </c>
      <c r="BC1147">
        <v>99174</v>
      </c>
      <c r="BD1147">
        <v>5062281</v>
      </c>
      <c r="BE1147">
        <v>51.03</v>
      </c>
    </row>
    <row r="1148" spans="37:57" x14ac:dyDescent="0.3">
      <c r="AK1148">
        <v>2010</v>
      </c>
      <c r="AL1148">
        <v>34</v>
      </c>
      <c r="AM1148">
        <v>6.0999999999999997E-4</v>
      </c>
      <c r="AN1148">
        <v>6.0999999999999997E-4</v>
      </c>
      <c r="AO1148">
        <v>0.5</v>
      </c>
      <c r="AP1148">
        <v>98464</v>
      </c>
      <c r="AQ1148">
        <v>60</v>
      </c>
      <c r="AR1148">
        <v>98434</v>
      </c>
      <c r="AS1148">
        <v>4573570</v>
      </c>
      <c r="AT1148">
        <v>46.45</v>
      </c>
      <c r="AV1148">
        <v>2010</v>
      </c>
      <c r="AW1148">
        <v>34</v>
      </c>
      <c r="AX1148">
        <v>3.6000000000000002E-4</v>
      </c>
      <c r="AY1148">
        <v>3.6000000000000002E-4</v>
      </c>
      <c r="AZ1148">
        <v>0.5</v>
      </c>
      <c r="BA1148">
        <v>99152</v>
      </c>
      <c r="BB1148">
        <v>36</v>
      </c>
      <c r="BC1148">
        <v>99134</v>
      </c>
      <c r="BD1148">
        <v>4963107</v>
      </c>
      <c r="BE1148">
        <v>50.06</v>
      </c>
    </row>
    <row r="1149" spans="37:57" x14ac:dyDescent="0.3">
      <c r="AK1149">
        <v>2010</v>
      </c>
      <c r="AL1149">
        <v>35</v>
      </c>
      <c r="AM1149">
        <v>6.6E-4</v>
      </c>
      <c r="AN1149">
        <v>6.6E-4</v>
      </c>
      <c r="AO1149">
        <v>0.5</v>
      </c>
      <c r="AP1149">
        <v>98404</v>
      </c>
      <c r="AQ1149">
        <v>65</v>
      </c>
      <c r="AR1149">
        <v>98371</v>
      </c>
      <c r="AS1149">
        <v>4475136</v>
      </c>
      <c r="AT1149">
        <v>45.48</v>
      </c>
      <c r="AV1149">
        <v>2010</v>
      </c>
      <c r="AW1149">
        <v>35</v>
      </c>
      <c r="AX1149">
        <v>2.7999999999999998E-4</v>
      </c>
      <c r="AY1149">
        <v>2.7999999999999998E-4</v>
      </c>
      <c r="AZ1149">
        <v>0.5</v>
      </c>
      <c r="BA1149">
        <v>99116</v>
      </c>
      <c r="BB1149">
        <v>28</v>
      </c>
      <c r="BC1149">
        <v>99102</v>
      </c>
      <c r="BD1149">
        <v>4863973</v>
      </c>
      <c r="BE1149">
        <v>49.07</v>
      </c>
    </row>
    <row r="1150" spans="37:57" x14ac:dyDescent="0.3">
      <c r="AK1150">
        <v>2010</v>
      </c>
      <c r="AL1150">
        <v>36</v>
      </c>
      <c r="AM1150">
        <v>6.4999999999999997E-4</v>
      </c>
      <c r="AN1150">
        <v>6.4999999999999997E-4</v>
      </c>
      <c r="AO1150">
        <v>0.5</v>
      </c>
      <c r="AP1150">
        <v>98339</v>
      </c>
      <c r="AQ1150">
        <v>64</v>
      </c>
      <c r="AR1150">
        <v>98307</v>
      </c>
      <c r="AS1150">
        <v>4376765</v>
      </c>
      <c r="AT1150">
        <v>44.51</v>
      </c>
      <c r="AV1150">
        <v>2010</v>
      </c>
      <c r="AW1150">
        <v>36</v>
      </c>
      <c r="AX1150">
        <v>4.4999999999999999E-4</v>
      </c>
      <c r="AY1150">
        <v>4.4999999999999999E-4</v>
      </c>
      <c r="AZ1150">
        <v>0.5</v>
      </c>
      <c r="BA1150">
        <v>99089</v>
      </c>
      <c r="BB1150">
        <v>44</v>
      </c>
      <c r="BC1150">
        <v>99066</v>
      </c>
      <c r="BD1150">
        <v>4764871</v>
      </c>
      <c r="BE1150">
        <v>48.09</v>
      </c>
    </row>
    <row r="1151" spans="37:57" x14ac:dyDescent="0.3">
      <c r="AK1151">
        <v>2010</v>
      </c>
      <c r="AL1151">
        <v>37</v>
      </c>
      <c r="AM1151">
        <v>5.9000000000000003E-4</v>
      </c>
      <c r="AN1151">
        <v>5.9000000000000003E-4</v>
      </c>
      <c r="AO1151">
        <v>0.5</v>
      </c>
      <c r="AP1151">
        <v>98275</v>
      </c>
      <c r="AQ1151">
        <v>58</v>
      </c>
      <c r="AR1151">
        <v>98246</v>
      </c>
      <c r="AS1151">
        <v>4278458</v>
      </c>
      <c r="AT1151">
        <v>43.54</v>
      </c>
      <c r="AV1151">
        <v>2010</v>
      </c>
      <c r="AW1151">
        <v>37</v>
      </c>
      <c r="AX1151">
        <v>3.8000000000000002E-4</v>
      </c>
      <c r="AY1151">
        <v>3.8000000000000002E-4</v>
      </c>
      <c r="AZ1151">
        <v>0.5</v>
      </c>
      <c r="BA1151">
        <v>99044</v>
      </c>
      <c r="BB1151">
        <v>38</v>
      </c>
      <c r="BC1151">
        <v>99025</v>
      </c>
      <c r="BD1151">
        <v>4665805</v>
      </c>
      <c r="BE1151">
        <v>47.11</v>
      </c>
    </row>
    <row r="1152" spans="37:57" x14ac:dyDescent="0.3">
      <c r="AK1152">
        <v>2010</v>
      </c>
      <c r="AL1152">
        <v>38</v>
      </c>
      <c r="AM1152">
        <v>6.7000000000000002E-4</v>
      </c>
      <c r="AN1152">
        <v>6.7000000000000002E-4</v>
      </c>
      <c r="AO1152">
        <v>0.5</v>
      </c>
      <c r="AP1152">
        <v>98217</v>
      </c>
      <c r="AQ1152">
        <v>66</v>
      </c>
      <c r="AR1152">
        <v>98184</v>
      </c>
      <c r="AS1152">
        <v>4180212</v>
      </c>
      <c r="AT1152">
        <v>42.56</v>
      </c>
      <c r="AV1152">
        <v>2010</v>
      </c>
      <c r="AW1152">
        <v>38</v>
      </c>
      <c r="AX1152">
        <v>4.6000000000000001E-4</v>
      </c>
      <c r="AY1152">
        <v>4.6000000000000001E-4</v>
      </c>
      <c r="AZ1152">
        <v>0.5</v>
      </c>
      <c r="BA1152">
        <v>99006</v>
      </c>
      <c r="BB1152">
        <v>45</v>
      </c>
      <c r="BC1152">
        <v>98983</v>
      </c>
      <c r="BD1152">
        <v>4566780</v>
      </c>
      <c r="BE1152">
        <v>46.13</v>
      </c>
    </row>
    <row r="1153" spans="37:57" x14ac:dyDescent="0.3">
      <c r="AK1153">
        <v>2010</v>
      </c>
      <c r="AL1153">
        <v>39</v>
      </c>
      <c r="AM1153">
        <v>9.5E-4</v>
      </c>
      <c r="AN1153">
        <v>9.5E-4</v>
      </c>
      <c r="AO1153">
        <v>0.5</v>
      </c>
      <c r="AP1153">
        <v>98151</v>
      </c>
      <c r="AQ1153">
        <v>93</v>
      </c>
      <c r="AR1153">
        <v>98104</v>
      </c>
      <c r="AS1153">
        <v>4082028</v>
      </c>
      <c r="AT1153">
        <v>41.59</v>
      </c>
      <c r="AV1153">
        <v>2010</v>
      </c>
      <c r="AW1153">
        <v>39</v>
      </c>
      <c r="AX1153">
        <v>5.8E-4</v>
      </c>
      <c r="AY1153">
        <v>5.6999999999999998E-4</v>
      </c>
      <c r="AZ1153">
        <v>0.5</v>
      </c>
      <c r="BA1153">
        <v>98961</v>
      </c>
      <c r="BB1153">
        <v>57</v>
      </c>
      <c r="BC1153">
        <v>98932</v>
      </c>
      <c r="BD1153">
        <v>4467796</v>
      </c>
      <c r="BE1153">
        <v>45.15</v>
      </c>
    </row>
    <row r="1154" spans="37:57" x14ac:dyDescent="0.3">
      <c r="AK1154">
        <v>2010</v>
      </c>
      <c r="AL1154">
        <v>40</v>
      </c>
      <c r="AM1154">
        <v>1.08E-3</v>
      </c>
      <c r="AN1154">
        <v>1.08E-3</v>
      </c>
      <c r="AO1154">
        <v>0.5</v>
      </c>
      <c r="AP1154">
        <v>98058</v>
      </c>
      <c r="AQ1154">
        <v>105</v>
      </c>
      <c r="AR1154">
        <v>98005</v>
      </c>
      <c r="AS1154">
        <v>3983924</v>
      </c>
      <c r="AT1154">
        <v>40.630000000000003</v>
      </c>
      <c r="AV1154">
        <v>2010</v>
      </c>
      <c r="AW1154">
        <v>40</v>
      </c>
      <c r="AX1154">
        <v>5.9999999999999995E-4</v>
      </c>
      <c r="AY1154">
        <v>5.9999999999999995E-4</v>
      </c>
      <c r="AZ1154">
        <v>0.5</v>
      </c>
      <c r="BA1154">
        <v>98904</v>
      </c>
      <c r="BB1154">
        <v>60</v>
      </c>
      <c r="BC1154">
        <v>98874</v>
      </c>
      <c r="BD1154">
        <v>4368864</v>
      </c>
      <c r="BE1154">
        <v>44.17</v>
      </c>
    </row>
    <row r="1155" spans="37:57" x14ac:dyDescent="0.3">
      <c r="AK1155">
        <v>2010</v>
      </c>
      <c r="AL1155">
        <v>41</v>
      </c>
      <c r="AM1155">
        <v>1.0399999999999999E-3</v>
      </c>
      <c r="AN1155">
        <v>1.0399999999999999E-3</v>
      </c>
      <c r="AO1155">
        <v>0.5</v>
      </c>
      <c r="AP1155">
        <v>97952</v>
      </c>
      <c r="AQ1155">
        <v>102</v>
      </c>
      <c r="AR1155">
        <v>97901</v>
      </c>
      <c r="AS1155">
        <v>3885919</v>
      </c>
      <c r="AT1155">
        <v>39.67</v>
      </c>
      <c r="AV1155">
        <v>2010</v>
      </c>
      <c r="AW1155">
        <v>41</v>
      </c>
      <c r="AX1155">
        <v>5.8E-4</v>
      </c>
      <c r="AY1155">
        <v>5.8E-4</v>
      </c>
      <c r="AZ1155">
        <v>0.5</v>
      </c>
      <c r="BA1155">
        <v>98844</v>
      </c>
      <c r="BB1155">
        <v>57</v>
      </c>
      <c r="BC1155">
        <v>98816</v>
      </c>
      <c r="BD1155">
        <v>4269990</v>
      </c>
      <c r="BE1155">
        <v>43.2</v>
      </c>
    </row>
    <row r="1156" spans="37:57" x14ac:dyDescent="0.3">
      <c r="AK1156">
        <v>2010</v>
      </c>
      <c r="AL1156">
        <v>42</v>
      </c>
      <c r="AM1156">
        <v>1.25E-3</v>
      </c>
      <c r="AN1156">
        <v>1.24E-3</v>
      </c>
      <c r="AO1156">
        <v>0.5</v>
      </c>
      <c r="AP1156">
        <v>97850</v>
      </c>
      <c r="AQ1156">
        <v>122</v>
      </c>
      <c r="AR1156">
        <v>97789</v>
      </c>
      <c r="AS1156">
        <v>3788018</v>
      </c>
      <c r="AT1156">
        <v>38.71</v>
      </c>
      <c r="AV1156">
        <v>2010</v>
      </c>
      <c r="AW1156">
        <v>42</v>
      </c>
      <c r="AX1156">
        <v>6.3000000000000003E-4</v>
      </c>
      <c r="AY1156">
        <v>6.3000000000000003E-4</v>
      </c>
      <c r="AZ1156">
        <v>0.5</v>
      </c>
      <c r="BA1156">
        <v>98787</v>
      </c>
      <c r="BB1156">
        <v>62</v>
      </c>
      <c r="BC1156">
        <v>98756</v>
      </c>
      <c r="BD1156">
        <v>4171174</v>
      </c>
      <c r="BE1156">
        <v>42.22</v>
      </c>
    </row>
    <row r="1157" spans="37:57" x14ac:dyDescent="0.3">
      <c r="AK1157">
        <v>2010</v>
      </c>
      <c r="AL1157">
        <v>43</v>
      </c>
      <c r="AM1157">
        <v>1.2999999999999999E-3</v>
      </c>
      <c r="AN1157">
        <v>1.2999999999999999E-3</v>
      </c>
      <c r="AO1157">
        <v>0.5</v>
      </c>
      <c r="AP1157">
        <v>97728</v>
      </c>
      <c r="AQ1157">
        <v>127</v>
      </c>
      <c r="AR1157">
        <v>97664</v>
      </c>
      <c r="AS1157">
        <v>3690229</v>
      </c>
      <c r="AT1157">
        <v>37.76</v>
      </c>
      <c r="AV1157">
        <v>2010</v>
      </c>
      <c r="AW1157">
        <v>43</v>
      </c>
      <c r="AX1157">
        <v>8.0999999999999996E-4</v>
      </c>
      <c r="AY1157">
        <v>8.0999999999999996E-4</v>
      </c>
      <c r="AZ1157">
        <v>0.5</v>
      </c>
      <c r="BA1157">
        <v>98725</v>
      </c>
      <c r="BB1157">
        <v>80</v>
      </c>
      <c r="BC1157">
        <v>98685</v>
      </c>
      <c r="BD1157">
        <v>4072418</v>
      </c>
      <c r="BE1157">
        <v>41.25</v>
      </c>
    </row>
    <row r="1158" spans="37:57" x14ac:dyDescent="0.3">
      <c r="AK1158">
        <v>2010</v>
      </c>
      <c r="AL1158">
        <v>44</v>
      </c>
      <c r="AM1158">
        <v>1.0399999999999999E-3</v>
      </c>
      <c r="AN1158">
        <v>1.0399999999999999E-3</v>
      </c>
      <c r="AO1158">
        <v>0.5</v>
      </c>
      <c r="AP1158">
        <v>97601</v>
      </c>
      <c r="AQ1158">
        <v>101</v>
      </c>
      <c r="AR1158">
        <v>97550</v>
      </c>
      <c r="AS1158">
        <v>3592565</v>
      </c>
      <c r="AT1158">
        <v>36.81</v>
      </c>
      <c r="AV1158">
        <v>2010</v>
      </c>
      <c r="AW1158">
        <v>44</v>
      </c>
      <c r="AX1158">
        <v>7.2999999999999996E-4</v>
      </c>
      <c r="AY1158">
        <v>7.2999999999999996E-4</v>
      </c>
      <c r="AZ1158">
        <v>0.5</v>
      </c>
      <c r="BA1158">
        <v>98645</v>
      </c>
      <c r="BB1158">
        <v>72</v>
      </c>
      <c r="BC1158">
        <v>98609</v>
      </c>
      <c r="BD1158">
        <v>3973733</v>
      </c>
      <c r="BE1158">
        <v>40.28</v>
      </c>
    </row>
    <row r="1159" spans="37:57" x14ac:dyDescent="0.3">
      <c r="AK1159">
        <v>2010</v>
      </c>
      <c r="AL1159">
        <v>45</v>
      </c>
      <c r="AM1159">
        <v>1.33E-3</v>
      </c>
      <c r="AN1159">
        <v>1.33E-3</v>
      </c>
      <c r="AO1159">
        <v>0.5</v>
      </c>
      <c r="AP1159">
        <v>97499</v>
      </c>
      <c r="AQ1159">
        <v>130</v>
      </c>
      <c r="AR1159">
        <v>97435</v>
      </c>
      <c r="AS1159">
        <v>3495015</v>
      </c>
      <c r="AT1159">
        <v>35.85</v>
      </c>
      <c r="AV1159">
        <v>2010</v>
      </c>
      <c r="AW1159">
        <v>45</v>
      </c>
      <c r="AX1159">
        <v>9.1E-4</v>
      </c>
      <c r="AY1159">
        <v>8.9999999999999998E-4</v>
      </c>
      <c r="AZ1159">
        <v>0.5</v>
      </c>
      <c r="BA1159">
        <v>98573</v>
      </c>
      <c r="BB1159">
        <v>89</v>
      </c>
      <c r="BC1159">
        <v>98529</v>
      </c>
      <c r="BD1159">
        <v>3875123</v>
      </c>
      <c r="BE1159">
        <v>39.31</v>
      </c>
    </row>
    <row r="1160" spans="37:57" x14ac:dyDescent="0.3">
      <c r="AK1160">
        <v>2010</v>
      </c>
      <c r="AL1160">
        <v>46</v>
      </c>
      <c r="AM1160">
        <v>1.81E-3</v>
      </c>
      <c r="AN1160">
        <v>1.8E-3</v>
      </c>
      <c r="AO1160">
        <v>0.5</v>
      </c>
      <c r="AP1160">
        <v>97370</v>
      </c>
      <c r="AQ1160">
        <v>176</v>
      </c>
      <c r="AR1160">
        <v>97282</v>
      </c>
      <c r="AS1160">
        <v>3397580</v>
      </c>
      <c r="AT1160">
        <v>34.89</v>
      </c>
      <c r="AV1160">
        <v>2010</v>
      </c>
      <c r="AW1160">
        <v>46</v>
      </c>
      <c r="AX1160">
        <v>1E-3</v>
      </c>
      <c r="AY1160">
        <v>1E-3</v>
      </c>
      <c r="AZ1160">
        <v>0.5</v>
      </c>
      <c r="BA1160">
        <v>98484</v>
      </c>
      <c r="BB1160">
        <v>98</v>
      </c>
      <c r="BC1160">
        <v>98435</v>
      </c>
      <c r="BD1160">
        <v>3776595</v>
      </c>
      <c r="BE1160">
        <v>38.35</v>
      </c>
    </row>
    <row r="1161" spans="37:57" x14ac:dyDescent="0.3">
      <c r="AK1161">
        <v>2010</v>
      </c>
      <c r="AL1161">
        <v>47</v>
      </c>
      <c r="AM1161">
        <v>1.9499999999999999E-3</v>
      </c>
      <c r="AN1161">
        <v>1.9499999999999999E-3</v>
      </c>
      <c r="AO1161">
        <v>0.5</v>
      </c>
      <c r="AP1161">
        <v>97194</v>
      </c>
      <c r="AQ1161">
        <v>189</v>
      </c>
      <c r="AR1161">
        <v>97099</v>
      </c>
      <c r="AS1161">
        <v>3300298</v>
      </c>
      <c r="AT1161">
        <v>33.96</v>
      </c>
      <c r="AV1161">
        <v>2010</v>
      </c>
      <c r="AW1161">
        <v>47</v>
      </c>
      <c r="AX1161">
        <v>1.14E-3</v>
      </c>
      <c r="AY1161">
        <v>1.14E-3</v>
      </c>
      <c r="AZ1161">
        <v>0.5</v>
      </c>
      <c r="BA1161">
        <v>98386</v>
      </c>
      <c r="BB1161">
        <v>112</v>
      </c>
      <c r="BC1161">
        <v>98330</v>
      </c>
      <c r="BD1161">
        <v>3678160</v>
      </c>
      <c r="BE1161">
        <v>37.39</v>
      </c>
    </row>
    <row r="1162" spans="37:57" x14ac:dyDescent="0.3">
      <c r="AK1162">
        <v>2010</v>
      </c>
      <c r="AL1162">
        <v>48</v>
      </c>
      <c r="AM1162">
        <v>2.3700000000000001E-3</v>
      </c>
      <c r="AN1162">
        <v>2.3600000000000001E-3</v>
      </c>
      <c r="AO1162">
        <v>0.5</v>
      </c>
      <c r="AP1162">
        <v>97005</v>
      </c>
      <c r="AQ1162">
        <v>229</v>
      </c>
      <c r="AR1162">
        <v>96890</v>
      </c>
      <c r="AS1162">
        <v>3203199</v>
      </c>
      <c r="AT1162">
        <v>33.020000000000003</v>
      </c>
      <c r="AV1162">
        <v>2010</v>
      </c>
      <c r="AW1162">
        <v>48</v>
      </c>
      <c r="AX1162">
        <v>1.42E-3</v>
      </c>
      <c r="AY1162">
        <v>1.42E-3</v>
      </c>
      <c r="AZ1162">
        <v>0.5</v>
      </c>
      <c r="BA1162">
        <v>98273</v>
      </c>
      <c r="BB1162">
        <v>140</v>
      </c>
      <c r="BC1162">
        <v>98203</v>
      </c>
      <c r="BD1162">
        <v>3579830</v>
      </c>
      <c r="BE1162">
        <v>36.43</v>
      </c>
    </row>
    <row r="1163" spans="37:57" x14ac:dyDescent="0.3">
      <c r="AK1163">
        <v>2010</v>
      </c>
      <c r="AL1163">
        <v>49</v>
      </c>
      <c r="AM1163">
        <v>2.3700000000000001E-3</v>
      </c>
      <c r="AN1163">
        <v>2.3700000000000001E-3</v>
      </c>
      <c r="AO1163">
        <v>0.5</v>
      </c>
      <c r="AP1163">
        <v>96776</v>
      </c>
      <c r="AQ1163">
        <v>230</v>
      </c>
      <c r="AR1163">
        <v>96661</v>
      </c>
      <c r="AS1163">
        <v>3106308</v>
      </c>
      <c r="AT1163">
        <v>32.1</v>
      </c>
      <c r="AV1163">
        <v>2010</v>
      </c>
      <c r="AW1163">
        <v>49</v>
      </c>
      <c r="AX1163">
        <v>1.6199999999999999E-3</v>
      </c>
      <c r="AY1163">
        <v>1.6199999999999999E-3</v>
      </c>
      <c r="AZ1163">
        <v>0.5</v>
      </c>
      <c r="BA1163">
        <v>98134</v>
      </c>
      <c r="BB1163">
        <v>159</v>
      </c>
      <c r="BC1163">
        <v>98054</v>
      </c>
      <c r="BD1163">
        <v>3481627</v>
      </c>
      <c r="BE1163">
        <v>35.479999999999997</v>
      </c>
    </row>
    <row r="1164" spans="37:57" x14ac:dyDescent="0.3">
      <c r="AK1164">
        <v>2010</v>
      </c>
      <c r="AL1164">
        <v>50</v>
      </c>
      <c r="AM1164">
        <v>2.8400000000000001E-3</v>
      </c>
      <c r="AN1164">
        <v>2.8400000000000001E-3</v>
      </c>
      <c r="AO1164">
        <v>0.5</v>
      </c>
      <c r="AP1164">
        <v>96546</v>
      </c>
      <c r="AQ1164">
        <v>274</v>
      </c>
      <c r="AR1164">
        <v>96409</v>
      </c>
      <c r="AS1164">
        <v>3009647</v>
      </c>
      <c r="AT1164">
        <v>31.17</v>
      </c>
      <c r="AV1164">
        <v>2010</v>
      </c>
      <c r="AW1164">
        <v>50</v>
      </c>
      <c r="AX1164">
        <v>1.6800000000000001E-3</v>
      </c>
      <c r="AY1164">
        <v>1.6800000000000001E-3</v>
      </c>
      <c r="AZ1164">
        <v>0.5</v>
      </c>
      <c r="BA1164">
        <v>97974</v>
      </c>
      <c r="BB1164">
        <v>165</v>
      </c>
      <c r="BC1164">
        <v>97892</v>
      </c>
      <c r="BD1164">
        <v>3383573</v>
      </c>
      <c r="BE1164">
        <v>34.54</v>
      </c>
    </row>
    <row r="1165" spans="37:57" x14ac:dyDescent="0.3">
      <c r="AK1165">
        <v>2010</v>
      </c>
      <c r="AL1165">
        <v>51</v>
      </c>
      <c r="AM1165">
        <v>2.7599999999999999E-3</v>
      </c>
      <c r="AN1165">
        <v>2.7499999999999998E-3</v>
      </c>
      <c r="AO1165">
        <v>0.5</v>
      </c>
      <c r="AP1165">
        <v>96272</v>
      </c>
      <c r="AQ1165">
        <v>265</v>
      </c>
      <c r="AR1165">
        <v>96140</v>
      </c>
      <c r="AS1165">
        <v>2913238</v>
      </c>
      <c r="AT1165">
        <v>30.26</v>
      </c>
      <c r="AV1165">
        <v>2010</v>
      </c>
      <c r="AW1165">
        <v>51</v>
      </c>
      <c r="AX1165">
        <v>1.7899999999999999E-3</v>
      </c>
      <c r="AY1165">
        <v>1.7899999999999999E-3</v>
      </c>
      <c r="AZ1165">
        <v>0.5</v>
      </c>
      <c r="BA1165">
        <v>97809</v>
      </c>
      <c r="BB1165">
        <v>175</v>
      </c>
      <c r="BC1165">
        <v>97722</v>
      </c>
      <c r="BD1165">
        <v>3285681</v>
      </c>
      <c r="BE1165">
        <v>33.590000000000003</v>
      </c>
    </row>
    <row r="1166" spans="37:57" x14ac:dyDescent="0.3">
      <c r="AK1166">
        <v>2010</v>
      </c>
      <c r="AL1166">
        <v>52</v>
      </c>
      <c r="AM1166">
        <v>3.2000000000000002E-3</v>
      </c>
      <c r="AN1166">
        <v>3.2000000000000002E-3</v>
      </c>
      <c r="AO1166">
        <v>0.5</v>
      </c>
      <c r="AP1166">
        <v>96007</v>
      </c>
      <c r="AQ1166">
        <v>307</v>
      </c>
      <c r="AR1166">
        <v>95854</v>
      </c>
      <c r="AS1166">
        <v>2817099</v>
      </c>
      <c r="AT1166">
        <v>29.34</v>
      </c>
      <c r="AV1166">
        <v>2010</v>
      </c>
      <c r="AW1166">
        <v>52</v>
      </c>
      <c r="AX1166">
        <v>2.3600000000000001E-3</v>
      </c>
      <c r="AY1166">
        <v>2.3600000000000001E-3</v>
      </c>
      <c r="AZ1166">
        <v>0.5</v>
      </c>
      <c r="BA1166">
        <v>97635</v>
      </c>
      <c r="BB1166">
        <v>230</v>
      </c>
      <c r="BC1166">
        <v>97519</v>
      </c>
      <c r="BD1166">
        <v>3187959</v>
      </c>
      <c r="BE1166">
        <v>32.65</v>
      </c>
    </row>
    <row r="1167" spans="37:57" x14ac:dyDescent="0.3">
      <c r="AK1167">
        <v>2010</v>
      </c>
      <c r="AL1167">
        <v>53</v>
      </c>
      <c r="AM1167">
        <v>3.5599999999999998E-3</v>
      </c>
      <c r="AN1167">
        <v>3.5599999999999998E-3</v>
      </c>
      <c r="AO1167">
        <v>0.5</v>
      </c>
      <c r="AP1167">
        <v>95700</v>
      </c>
      <c r="AQ1167">
        <v>341</v>
      </c>
      <c r="AR1167">
        <v>95530</v>
      </c>
      <c r="AS1167">
        <v>2721245</v>
      </c>
      <c r="AT1167">
        <v>28.44</v>
      </c>
      <c r="AV1167">
        <v>2010</v>
      </c>
      <c r="AW1167">
        <v>53</v>
      </c>
      <c r="AX1167">
        <v>2.2300000000000002E-3</v>
      </c>
      <c r="AY1167">
        <v>2.2300000000000002E-3</v>
      </c>
      <c r="AZ1167">
        <v>0.5</v>
      </c>
      <c r="BA1167">
        <v>97404</v>
      </c>
      <c r="BB1167">
        <v>217</v>
      </c>
      <c r="BC1167">
        <v>97296</v>
      </c>
      <c r="BD1167">
        <v>3090440</v>
      </c>
      <c r="BE1167">
        <v>31.73</v>
      </c>
    </row>
    <row r="1168" spans="37:57" x14ac:dyDescent="0.3">
      <c r="AK1168">
        <v>2010</v>
      </c>
      <c r="AL1168">
        <v>54</v>
      </c>
      <c r="AM1168">
        <v>4.15E-3</v>
      </c>
      <c r="AN1168">
        <v>4.15E-3</v>
      </c>
      <c r="AO1168">
        <v>0.5</v>
      </c>
      <c r="AP1168">
        <v>95359</v>
      </c>
      <c r="AQ1168">
        <v>395</v>
      </c>
      <c r="AR1168">
        <v>95162</v>
      </c>
      <c r="AS1168">
        <v>2625716</v>
      </c>
      <c r="AT1168">
        <v>27.53</v>
      </c>
      <c r="AV1168">
        <v>2010</v>
      </c>
      <c r="AW1168">
        <v>54</v>
      </c>
      <c r="AX1168">
        <v>2.2100000000000002E-3</v>
      </c>
      <c r="AY1168">
        <v>2.2100000000000002E-3</v>
      </c>
      <c r="AZ1168">
        <v>0.5</v>
      </c>
      <c r="BA1168">
        <v>97187</v>
      </c>
      <c r="BB1168">
        <v>215</v>
      </c>
      <c r="BC1168">
        <v>97080</v>
      </c>
      <c r="BD1168">
        <v>2993144</v>
      </c>
      <c r="BE1168">
        <v>30.8</v>
      </c>
    </row>
    <row r="1169" spans="37:57" x14ac:dyDescent="0.3">
      <c r="AK1169">
        <v>2010</v>
      </c>
      <c r="AL1169">
        <v>55</v>
      </c>
      <c r="AM1169">
        <v>4.3400000000000001E-3</v>
      </c>
      <c r="AN1169">
        <v>4.3299999999999996E-3</v>
      </c>
      <c r="AO1169">
        <v>0.5</v>
      </c>
      <c r="AP1169">
        <v>94964</v>
      </c>
      <c r="AQ1169">
        <v>411</v>
      </c>
      <c r="AR1169">
        <v>94758</v>
      </c>
      <c r="AS1169">
        <v>2530554</v>
      </c>
      <c r="AT1169">
        <v>26.65</v>
      </c>
      <c r="AV1169">
        <v>2010</v>
      </c>
      <c r="AW1169">
        <v>55</v>
      </c>
      <c r="AX1169">
        <v>2.4199999999999998E-3</v>
      </c>
      <c r="AY1169">
        <v>2.4199999999999998E-3</v>
      </c>
      <c r="AZ1169">
        <v>0.5</v>
      </c>
      <c r="BA1169">
        <v>96972</v>
      </c>
      <c r="BB1169">
        <v>235</v>
      </c>
      <c r="BC1169">
        <v>96855</v>
      </c>
      <c r="BD1169">
        <v>2896064</v>
      </c>
      <c r="BE1169">
        <v>29.86</v>
      </c>
    </row>
    <row r="1170" spans="37:57" x14ac:dyDescent="0.3">
      <c r="AK1170">
        <v>2010</v>
      </c>
      <c r="AL1170">
        <v>56</v>
      </c>
      <c r="AM1170">
        <v>5.0499999999999998E-3</v>
      </c>
      <c r="AN1170">
        <v>5.0400000000000002E-3</v>
      </c>
      <c r="AO1170">
        <v>0.5</v>
      </c>
      <c r="AP1170">
        <v>94553</v>
      </c>
      <c r="AQ1170">
        <v>476</v>
      </c>
      <c r="AR1170">
        <v>94315</v>
      </c>
      <c r="AS1170">
        <v>2435795</v>
      </c>
      <c r="AT1170">
        <v>25.76</v>
      </c>
      <c r="AV1170">
        <v>2010</v>
      </c>
      <c r="AW1170">
        <v>56</v>
      </c>
      <c r="AX1170">
        <v>3.0899999999999999E-3</v>
      </c>
      <c r="AY1170">
        <v>3.0899999999999999E-3</v>
      </c>
      <c r="AZ1170">
        <v>0.5</v>
      </c>
      <c r="BA1170">
        <v>96738</v>
      </c>
      <c r="BB1170">
        <v>299</v>
      </c>
      <c r="BC1170">
        <v>96588</v>
      </c>
      <c r="BD1170">
        <v>2799209</v>
      </c>
      <c r="BE1170">
        <v>28.94</v>
      </c>
    </row>
    <row r="1171" spans="37:57" x14ac:dyDescent="0.3">
      <c r="AK1171">
        <v>2010</v>
      </c>
      <c r="AL1171">
        <v>57</v>
      </c>
      <c r="AM1171">
        <v>5.2399999999999999E-3</v>
      </c>
      <c r="AN1171">
        <v>5.2199999999999998E-3</v>
      </c>
      <c r="AO1171">
        <v>0.5</v>
      </c>
      <c r="AP1171">
        <v>94076</v>
      </c>
      <c r="AQ1171">
        <v>491</v>
      </c>
      <c r="AR1171">
        <v>93831</v>
      </c>
      <c r="AS1171">
        <v>2341481</v>
      </c>
      <c r="AT1171">
        <v>24.89</v>
      </c>
      <c r="AV1171">
        <v>2010</v>
      </c>
      <c r="AW1171">
        <v>57</v>
      </c>
      <c r="AX1171">
        <v>3.3E-3</v>
      </c>
      <c r="AY1171">
        <v>3.29E-3</v>
      </c>
      <c r="AZ1171">
        <v>0.5</v>
      </c>
      <c r="BA1171">
        <v>96439</v>
      </c>
      <c r="BB1171">
        <v>318</v>
      </c>
      <c r="BC1171">
        <v>96280</v>
      </c>
      <c r="BD1171">
        <v>2702621</v>
      </c>
      <c r="BE1171">
        <v>28.02</v>
      </c>
    </row>
    <row r="1172" spans="37:57" x14ac:dyDescent="0.3">
      <c r="AK1172">
        <v>2010</v>
      </c>
      <c r="AL1172">
        <v>58</v>
      </c>
      <c r="AM1172">
        <v>5.6100000000000004E-3</v>
      </c>
      <c r="AN1172">
        <v>5.5999999999999999E-3</v>
      </c>
      <c r="AO1172">
        <v>0.5</v>
      </c>
      <c r="AP1172">
        <v>93585</v>
      </c>
      <c r="AQ1172">
        <v>524</v>
      </c>
      <c r="AR1172">
        <v>93323</v>
      </c>
      <c r="AS1172">
        <v>2247650</v>
      </c>
      <c r="AT1172">
        <v>24.02</v>
      </c>
      <c r="AV1172">
        <v>2010</v>
      </c>
      <c r="AW1172">
        <v>58</v>
      </c>
      <c r="AX1172">
        <v>4.0499999999999998E-3</v>
      </c>
      <c r="AY1172">
        <v>4.0400000000000002E-3</v>
      </c>
      <c r="AZ1172">
        <v>0.5</v>
      </c>
      <c r="BA1172">
        <v>96121</v>
      </c>
      <c r="BB1172">
        <v>388</v>
      </c>
      <c r="BC1172">
        <v>95927</v>
      </c>
      <c r="BD1172">
        <v>2606341</v>
      </c>
      <c r="BE1172">
        <v>27.12</v>
      </c>
    </row>
    <row r="1173" spans="37:57" x14ac:dyDescent="0.3">
      <c r="AK1173">
        <v>2010</v>
      </c>
      <c r="AL1173">
        <v>59</v>
      </c>
      <c r="AM1173">
        <v>6.7499999999999999E-3</v>
      </c>
      <c r="AN1173">
        <v>6.7299999999999999E-3</v>
      </c>
      <c r="AO1173">
        <v>0.5</v>
      </c>
      <c r="AP1173">
        <v>93061</v>
      </c>
      <c r="AQ1173">
        <v>626</v>
      </c>
      <c r="AR1173">
        <v>92748</v>
      </c>
      <c r="AS1173">
        <v>2154327</v>
      </c>
      <c r="AT1173">
        <v>23.15</v>
      </c>
      <c r="AV1173">
        <v>2010</v>
      </c>
      <c r="AW1173">
        <v>59</v>
      </c>
      <c r="AX1173">
        <v>4.1999999999999997E-3</v>
      </c>
      <c r="AY1173">
        <v>4.1900000000000001E-3</v>
      </c>
      <c r="AZ1173">
        <v>0.5</v>
      </c>
      <c r="BA1173">
        <v>95733</v>
      </c>
      <c r="BB1173">
        <v>402</v>
      </c>
      <c r="BC1173">
        <v>95532</v>
      </c>
      <c r="BD1173">
        <v>2510414</v>
      </c>
      <c r="BE1173">
        <v>26.22</v>
      </c>
    </row>
    <row r="1174" spans="37:57" x14ac:dyDescent="0.3">
      <c r="AK1174">
        <v>2010</v>
      </c>
      <c r="AL1174">
        <v>60</v>
      </c>
      <c r="AM1174">
        <v>7.28E-3</v>
      </c>
      <c r="AN1174">
        <v>7.2500000000000004E-3</v>
      </c>
      <c r="AO1174">
        <v>0.5</v>
      </c>
      <c r="AP1174">
        <v>92435</v>
      </c>
      <c r="AQ1174">
        <v>670</v>
      </c>
      <c r="AR1174">
        <v>92100</v>
      </c>
      <c r="AS1174">
        <v>2061579</v>
      </c>
      <c r="AT1174">
        <v>22.3</v>
      </c>
      <c r="AV1174">
        <v>2010</v>
      </c>
      <c r="AW1174">
        <v>60</v>
      </c>
      <c r="AX1174">
        <v>4.9399999999999999E-3</v>
      </c>
      <c r="AY1174">
        <v>4.9300000000000004E-3</v>
      </c>
      <c r="AZ1174">
        <v>0.5</v>
      </c>
      <c r="BA1174">
        <v>95331</v>
      </c>
      <c r="BB1174">
        <v>470</v>
      </c>
      <c r="BC1174">
        <v>95096</v>
      </c>
      <c r="BD1174">
        <v>2414882</v>
      </c>
      <c r="BE1174">
        <v>25.33</v>
      </c>
    </row>
    <row r="1175" spans="37:57" x14ac:dyDescent="0.3">
      <c r="AK1175">
        <v>2010</v>
      </c>
      <c r="AL1175">
        <v>61</v>
      </c>
      <c r="AM1175">
        <v>7.77E-3</v>
      </c>
      <c r="AN1175">
        <v>7.7400000000000004E-3</v>
      </c>
      <c r="AO1175">
        <v>0.5</v>
      </c>
      <c r="AP1175">
        <v>91765</v>
      </c>
      <c r="AQ1175">
        <v>710</v>
      </c>
      <c r="AR1175">
        <v>91410</v>
      </c>
      <c r="AS1175">
        <v>1969479</v>
      </c>
      <c r="AT1175">
        <v>21.46</v>
      </c>
      <c r="AV1175">
        <v>2010</v>
      </c>
      <c r="AW1175">
        <v>61</v>
      </c>
      <c r="AX1175">
        <v>5.2500000000000003E-3</v>
      </c>
      <c r="AY1175">
        <v>5.2399999999999999E-3</v>
      </c>
      <c r="AZ1175">
        <v>0.5</v>
      </c>
      <c r="BA1175">
        <v>94862</v>
      </c>
      <c r="BB1175">
        <v>497</v>
      </c>
      <c r="BC1175">
        <v>94613</v>
      </c>
      <c r="BD1175">
        <v>2319786</v>
      </c>
      <c r="BE1175">
        <v>24.45</v>
      </c>
    </row>
    <row r="1176" spans="37:57" x14ac:dyDescent="0.3">
      <c r="AK1176">
        <v>2010</v>
      </c>
      <c r="AL1176">
        <v>62</v>
      </c>
      <c r="AM1176">
        <v>8.7500000000000008E-3</v>
      </c>
      <c r="AN1176">
        <v>8.7100000000000007E-3</v>
      </c>
      <c r="AO1176">
        <v>0.5</v>
      </c>
      <c r="AP1176">
        <v>91054</v>
      </c>
      <c r="AQ1176">
        <v>794</v>
      </c>
      <c r="AR1176">
        <v>90658</v>
      </c>
      <c r="AS1176">
        <v>1878069</v>
      </c>
      <c r="AT1176">
        <v>20.63</v>
      </c>
      <c r="AV1176">
        <v>2010</v>
      </c>
      <c r="AW1176">
        <v>62</v>
      </c>
      <c r="AX1176">
        <v>5.6299999999999996E-3</v>
      </c>
      <c r="AY1176">
        <v>5.62E-3</v>
      </c>
      <c r="AZ1176">
        <v>0.5</v>
      </c>
      <c r="BA1176">
        <v>94365</v>
      </c>
      <c r="BB1176">
        <v>530</v>
      </c>
      <c r="BC1176">
        <v>94100</v>
      </c>
      <c r="BD1176">
        <v>2225172</v>
      </c>
      <c r="BE1176">
        <v>23.58</v>
      </c>
    </row>
    <row r="1177" spans="37:57" x14ac:dyDescent="0.3">
      <c r="AK1177">
        <v>2010</v>
      </c>
      <c r="AL1177">
        <v>63</v>
      </c>
      <c r="AM1177">
        <v>9.5300000000000003E-3</v>
      </c>
      <c r="AN1177">
        <v>9.4800000000000006E-3</v>
      </c>
      <c r="AO1177">
        <v>0.5</v>
      </c>
      <c r="AP1177">
        <v>90261</v>
      </c>
      <c r="AQ1177">
        <v>856</v>
      </c>
      <c r="AR1177">
        <v>89833</v>
      </c>
      <c r="AS1177">
        <v>1787412</v>
      </c>
      <c r="AT1177">
        <v>19.8</v>
      </c>
      <c r="AV1177">
        <v>2010</v>
      </c>
      <c r="AW1177">
        <v>63</v>
      </c>
      <c r="AX1177">
        <v>6.1500000000000001E-3</v>
      </c>
      <c r="AY1177">
        <v>6.13E-3</v>
      </c>
      <c r="AZ1177">
        <v>0.5</v>
      </c>
      <c r="BA1177">
        <v>93835</v>
      </c>
      <c r="BB1177">
        <v>575</v>
      </c>
      <c r="BC1177">
        <v>93547</v>
      </c>
      <c r="BD1177">
        <v>2131072</v>
      </c>
      <c r="BE1177">
        <v>22.71</v>
      </c>
    </row>
    <row r="1178" spans="37:57" x14ac:dyDescent="0.3">
      <c r="AK1178">
        <v>2010</v>
      </c>
      <c r="AL1178">
        <v>64</v>
      </c>
      <c r="AM1178">
        <v>1.1650000000000001E-2</v>
      </c>
      <c r="AN1178">
        <v>1.158E-2</v>
      </c>
      <c r="AO1178">
        <v>0.5</v>
      </c>
      <c r="AP1178">
        <v>89405</v>
      </c>
      <c r="AQ1178">
        <v>1035</v>
      </c>
      <c r="AR1178">
        <v>88887</v>
      </c>
      <c r="AS1178">
        <v>1697579</v>
      </c>
      <c r="AT1178">
        <v>18.989999999999998</v>
      </c>
      <c r="AV1178">
        <v>2010</v>
      </c>
      <c r="AW1178">
        <v>64</v>
      </c>
      <c r="AX1178">
        <v>7.7299999999999999E-3</v>
      </c>
      <c r="AY1178">
        <v>7.7000000000000002E-3</v>
      </c>
      <c r="AZ1178">
        <v>0.5</v>
      </c>
      <c r="BA1178">
        <v>93259</v>
      </c>
      <c r="BB1178">
        <v>718</v>
      </c>
      <c r="BC1178">
        <v>92901</v>
      </c>
      <c r="BD1178">
        <v>2037525</v>
      </c>
      <c r="BE1178">
        <v>21.85</v>
      </c>
    </row>
    <row r="1179" spans="37:57" x14ac:dyDescent="0.3">
      <c r="AK1179">
        <v>2010</v>
      </c>
      <c r="AL1179">
        <v>65</v>
      </c>
      <c r="AM1179">
        <v>1.201E-2</v>
      </c>
      <c r="AN1179">
        <v>1.193E-2</v>
      </c>
      <c r="AO1179">
        <v>0.5</v>
      </c>
      <c r="AP1179">
        <v>88369</v>
      </c>
      <c r="AQ1179">
        <v>1055</v>
      </c>
      <c r="AR1179">
        <v>87842</v>
      </c>
      <c r="AS1179">
        <v>1608692</v>
      </c>
      <c r="AT1179">
        <v>18.2</v>
      </c>
      <c r="AV1179">
        <v>2010</v>
      </c>
      <c r="AW1179">
        <v>65</v>
      </c>
      <c r="AX1179">
        <v>8.0400000000000003E-3</v>
      </c>
      <c r="AY1179">
        <v>8.0099999999999998E-3</v>
      </c>
      <c r="AZ1179">
        <v>0.5</v>
      </c>
      <c r="BA1179">
        <v>92542</v>
      </c>
      <c r="BB1179">
        <v>741</v>
      </c>
      <c r="BC1179">
        <v>92171</v>
      </c>
      <c r="BD1179">
        <v>1944624</v>
      </c>
      <c r="BE1179">
        <v>21.01</v>
      </c>
    </row>
    <row r="1180" spans="37:57" x14ac:dyDescent="0.3">
      <c r="AK1180">
        <v>2010</v>
      </c>
      <c r="AL1180">
        <v>66</v>
      </c>
      <c r="AM1180">
        <v>1.311E-2</v>
      </c>
      <c r="AN1180">
        <v>1.302E-2</v>
      </c>
      <c r="AO1180">
        <v>0.5</v>
      </c>
      <c r="AP1180">
        <v>87315</v>
      </c>
      <c r="AQ1180">
        <v>1137</v>
      </c>
      <c r="AR1180">
        <v>86746</v>
      </c>
      <c r="AS1180">
        <v>1520850</v>
      </c>
      <c r="AT1180">
        <v>17.420000000000002</v>
      </c>
      <c r="AV1180">
        <v>2010</v>
      </c>
      <c r="AW1180">
        <v>66</v>
      </c>
      <c r="AX1180">
        <v>8.0300000000000007E-3</v>
      </c>
      <c r="AY1180">
        <v>7.9900000000000006E-3</v>
      </c>
      <c r="AZ1180">
        <v>0.5</v>
      </c>
      <c r="BA1180">
        <v>91800</v>
      </c>
      <c r="BB1180">
        <v>734</v>
      </c>
      <c r="BC1180">
        <v>91434</v>
      </c>
      <c r="BD1180">
        <v>1852453</v>
      </c>
      <c r="BE1180">
        <v>20.18</v>
      </c>
    </row>
    <row r="1181" spans="37:57" x14ac:dyDescent="0.3">
      <c r="AK1181">
        <v>2010</v>
      </c>
      <c r="AL1181">
        <v>67</v>
      </c>
      <c r="AM1181">
        <v>1.4330000000000001E-2</v>
      </c>
      <c r="AN1181">
        <v>1.423E-2</v>
      </c>
      <c r="AO1181">
        <v>0.5</v>
      </c>
      <c r="AP1181">
        <v>86178</v>
      </c>
      <c r="AQ1181">
        <v>1226</v>
      </c>
      <c r="AR1181">
        <v>85565</v>
      </c>
      <c r="AS1181">
        <v>1434103</v>
      </c>
      <c r="AT1181">
        <v>16.64</v>
      </c>
      <c r="AV1181">
        <v>2010</v>
      </c>
      <c r="AW1181">
        <v>67</v>
      </c>
      <c r="AX1181">
        <v>9.0900000000000009E-3</v>
      </c>
      <c r="AY1181">
        <v>9.0399999999999994E-3</v>
      </c>
      <c r="AZ1181">
        <v>0.5</v>
      </c>
      <c r="BA1181">
        <v>91067</v>
      </c>
      <c r="BB1181">
        <v>824</v>
      </c>
      <c r="BC1181">
        <v>90655</v>
      </c>
      <c r="BD1181">
        <v>1761020</v>
      </c>
      <c r="BE1181">
        <v>19.34</v>
      </c>
    </row>
    <row r="1182" spans="37:57" x14ac:dyDescent="0.3">
      <c r="AK1182">
        <v>2010</v>
      </c>
      <c r="AL1182">
        <v>68</v>
      </c>
      <c r="AM1182">
        <v>1.4630000000000001E-2</v>
      </c>
      <c r="AN1182">
        <v>1.452E-2</v>
      </c>
      <c r="AO1182">
        <v>0.5</v>
      </c>
      <c r="AP1182">
        <v>84951</v>
      </c>
      <c r="AQ1182">
        <v>1233</v>
      </c>
      <c r="AR1182">
        <v>84335</v>
      </c>
      <c r="AS1182">
        <v>1348538</v>
      </c>
      <c r="AT1182">
        <v>15.87</v>
      </c>
      <c r="AV1182">
        <v>2010</v>
      </c>
      <c r="AW1182">
        <v>68</v>
      </c>
      <c r="AX1182">
        <v>1.005E-2</v>
      </c>
      <c r="AY1182">
        <v>0.01</v>
      </c>
      <c r="AZ1182">
        <v>0.5</v>
      </c>
      <c r="BA1182">
        <v>90243</v>
      </c>
      <c r="BB1182">
        <v>902</v>
      </c>
      <c r="BC1182">
        <v>89792</v>
      </c>
      <c r="BD1182">
        <v>1670365</v>
      </c>
      <c r="BE1182">
        <v>18.510000000000002</v>
      </c>
    </row>
    <row r="1183" spans="37:57" x14ac:dyDescent="0.3">
      <c r="AK1183">
        <v>2010</v>
      </c>
      <c r="AL1183">
        <v>69</v>
      </c>
      <c r="AM1183">
        <v>1.7600000000000001E-2</v>
      </c>
      <c r="AN1183">
        <v>1.745E-2</v>
      </c>
      <c r="AO1183">
        <v>0.5</v>
      </c>
      <c r="AP1183">
        <v>83718</v>
      </c>
      <c r="AQ1183">
        <v>1461</v>
      </c>
      <c r="AR1183">
        <v>82988</v>
      </c>
      <c r="AS1183">
        <v>1264204</v>
      </c>
      <c r="AT1183">
        <v>15.1</v>
      </c>
      <c r="AV1183">
        <v>2010</v>
      </c>
      <c r="AW1183">
        <v>69</v>
      </c>
      <c r="AX1183">
        <v>1.1209999999999999E-2</v>
      </c>
      <c r="AY1183">
        <v>1.1140000000000001E-2</v>
      </c>
      <c r="AZ1183">
        <v>0.5</v>
      </c>
      <c r="BA1183">
        <v>89341</v>
      </c>
      <c r="BB1183">
        <v>996</v>
      </c>
      <c r="BC1183">
        <v>88843</v>
      </c>
      <c r="BD1183">
        <v>1580573</v>
      </c>
      <c r="BE1183">
        <v>17.690000000000001</v>
      </c>
    </row>
    <row r="1184" spans="37:57" x14ac:dyDescent="0.3">
      <c r="AK1184">
        <v>2010</v>
      </c>
      <c r="AL1184">
        <v>70</v>
      </c>
      <c r="AM1184">
        <v>2.0160000000000001E-2</v>
      </c>
      <c r="AN1184">
        <v>1.9959999999999999E-2</v>
      </c>
      <c r="AO1184">
        <v>0.5</v>
      </c>
      <c r="AP1184">
        <v>82257</v>
      </c>
      <c r="AQ1184">
        <v>1642</v>
      </c>
      <c r="AR1184">
        <v>81436</v>
      </c>
      <c r="AS1184">
        <v>1181216</v>
      </c>
      <c r="AT1184">
        <v>14.36</v>
      </c>
      <c r="AV1184">
        <v>2010</v>
      </c>
      <c r="AW1184">
        <v>70</v>
      </c>
      <c r="AX1184">
        <v>1.2030000000000001E-2</v>
      </c>
      <c r="AY1184">
        <v>1.196E-2</v>
      </c>
      <c r="AZ1184">
        <v>0.5</v>
      </c>
      <c r="BA1184">
        <v>88345</v>
      </c>
      <c r="BB1184">
        <v>1056</v>
      </c>
      <c r="BC1184">
        <v>87817</v>
      </c>
      <c r="BD1184">
        <v>1491730</v>
      </c>
      <c r="BE1184">
        <v>16.89</v>
      </c>
    </row>
    <row r="1185" spans="37:57" x14ac:dyDescent="0.3">
      <c r="AK1185">
        <v>2010</v>
      </c>
      <c r="AL1185">
        <v>71</v>
      </c>
      <c r="AM1185">
        <v>2.1260000000000001E-2</v>
      </c>
      <c r="AN1185">
        <v>2.103E-2</v>
      </c>
      <c r="AO1185">
        <v>0.5</v>
      </c>
      <c r="AP1185">
        <v>80616</v>
      </c>
      <c r="AQ1185">
        <v>1696</v>
      </c>
      <c r="AR1185">
        <v>79768</v>
      </c>
      <c r="AS1185">
        <v>1099780</v>
      </c>
      <c r="AT1185">
        <v>13.64</v>
      </c>
      <c r="AV1185">
        <v>2010</v>
      </c>
      <c r="AW1185">
        <v>71</v>
      </c>
      <c r="AX1185">
        <v>1.259E-2</v>
      </c>
      <c r="AY1185">
        <v>1.251E-2</v>
      </c>
      <c r="AZ1185">
        <v>0.5</v>
      </c>
      <c r="BA1185">
        <v>87289</v>
      </c>
      <c r="BB1185">
        <v>1092</v>
      </c>
      <c r="BC1185">
        <v>86743</v>
      </c>
      <c r="BD1185">
        <v>1403913</v>
      </c>
      <c r="BE1185">
        <v>16.079999999999998</v>
      </c>
    </row>
    <row r="1186" spans="37:57" x14ac:dyDescent="0.3">
      <c r="AK1186">
        <v>2010</v>
      </c>
      <c r="AL1186">
        <v>72</v>
      </c>
      <c r="AM1186">
        <v>2.3480000000000001E-2</v>
      </c>
      <c r="AN1186">
        <v>2.3210000000000001E-2</v>
      </c>
      <c r="AO1186">
        <v>0.5</v>
      </c>
      <c r="AP1186">
        <v>78920</v>
      </c>
      <c r="AQ1186">
        <v>1832</v>
      </c>
      <c r="AR1186">
        <v>78004</v>
      </c>
      <c r="AS1186">
        <v>1020012</v>
      </c>
      <c r="AT1186">
        <v>12.92</v>
      </c>
      <c r="AV1186">
        <v>2010</v>
      </c>
      <c r="AW1186">
        <v>72</v>
      </c>
      <c r="AX1186">
        <v>1.4789999999999999E-2</v>
      </c>
      <c r="AY1186">
        <v>1.468E-2</v>
      </c>
      <c r="AZ1186">
        <v>0.5</v>
      </c>
      <c r="BA1186">
        <v>86197</v>
      </c>
      <c r="BB1186">
        <v>1266</v>
      </c>
      <c r="BC1186">
        <v>85564</v>
      </c>
      <c r="BD1186">
        <v>1317170</v>
      </c>
      <c r="BE1186">
        <v>15.28</v>
      </c>
    </row>
    <row r="1187" spans="37:57" x14ac:dyDescent="0.3">
      <c r="AK1187">
        <v>2010</v>
      </c>
      <c r="AL1187">
        <v>73</v>
      </c>
      <c r="AM1187">
        <v>2.555E-2</v>
      </c>
      <c r="AN1187">
        <v>2.5229999999999999E-2</v>
      </c>
      <c r="AO1187">
        <v>0.5</v>
      </c>
      <c r="AP1187">
        <v>77088</v>
      </c>
      <c r="AQ1187">
        <v>1945</v>
      </c>
      <c r="AR1187">
        <v>76116</v>
      </c>
      <c r="AS1187">
        <v>942008</v>
      </c>
      <c r="AT1187">
        <v>12.22</v>
      </c>
      <c r="AV1187">
        <v>2010</v>
      </c>
      <c r="AW1187">
        <v>73</v>
      </c>
      <c r="AX1187">
        <v>1.7090000000000001E-2</v>
      </c>
      <c r="AY1187">
        <v>1.695E-2</v>
      </c>
      <c r="AZ1187">
        <v>0.5</v>
      </c>
      <c r="BA1187">
        <v>84931</v>
      </c>
      <c r="BB1187">
        <v>1439</v>
      </c>
      <c r="BC1187">
        <v>84212</v>
      </c>
      <c r="BD1187">
        <v>1231606</v>
      </c>
      <c r="BE1187">
        <v>14.5</v>
      </c>
    </row>
    <row r="1188" spans="37:57" x14ac:dyDescent="0.3">
      <c r="AK1188">
        <v>2010</v>
      </c>
      <c r="AL1188">
        <v>74</v>
      </c>
      <c r="AM1188">
        <v>2.9360000000000001E-2</v>
      </c>
      <c r="AN1188">
        <v>2.8930000000000001E-2</v>
      </c>
      <c r="AO1188">
        <v>0.5</v>
      </c>
      <c r="AP1188">
        <v>75143</v>
      </c>
      <c r="AQ1188">
        <v>2174</v>
      </c>
      <c r="AR1188">
        <v>74056</v>
      </c>
      <c r="AS1188">
        <v>865892</v>
      </c>
      <c r="AT1188">
        <v>11.52</v>
      </c>
      <c r="AV1188">
        <v>2010</v>
      </c>
      <c r="AW1188">
        <v>74</v>
      </c>
      <c r="AX1188">
        <v>1.9699999999999999E-2</v>
      </c>
      <c r="AY1188">
        <v>1.951E-2</v>
      </c>
      <c r="AZ1188">
        <v>0.5</v>
      </c>
      <c r="BA1188">
        <v>83492</v>
      </c>
      <c r="BB1188">
        <v>1629</v>
      </c>
      <c r="BC1188">
        <v>82677</v>
      </c>
      <c r="BD1188">
        <v>1147395</v>
      </c>
      <c r="BE1188">
        <v>13.74</v>
      </c>
    </row>
    <row r="1189" spans="37:57" x14ac:dyDescent="0.3">
      <c r="AK1189">
        <v>2010</v>
      </c>
      <c r="AL1189">
        <v>75</v>
      </c>
      <c r="AM1189">
        <v>3.458E-2</v>
      </c>
      <c r="AN1189">
        <v>3.3989999999999999E-2</v>
      </c>
      <c r="AO1189">
        <v>0.5</v>
      </c>
      <c r="AP1189">
        <v>72969</v>
      </c>
      <c r="AQ1189">
        <v>2480</v>
      </c>
      <c r="AR1189">
        <v>71729</v>
      </c>
      <c r="AS1189">
        <v>791836</v>
      </c>
      <c r="AT1189">
        <v>10.85</v>
      </c>
      <c r="AV1189">
        <v>2010</v>
      </c>
      <c r="AW1189">
        <v>75</v>
      </c>
      <c r="AX1189">
        <v>2.085E-2</v>
      </c>
      <c r="AY1189">
        <v>2.0629999999999999E-2</v>
      </c>
      <c r="AZ1189">
        <v>0.5</v>
      </c>
      <c r="BA1189">
        <v>81863</v>
      </c>
      <c r="BB1189">
        <v>1689</v>
      </c>
      <c r="BC1189">
        <v>81019</v>
      </c>
      <c r="BD1189">
        <v>1064717</v>
      </c>
      <c r="BE1189">
        <v>13.01</v>
      </c>
    </row>
    <row r="1190" spans="37:57" x14ac:dyDescent="0.3">
      <c r="AK1190">
        <v>2010</v>
      </c>
      <c r="AL1190">
        <v>76</v>
      </c>
      <c r="AM1190">
        <v>3.6290000000000003E-2</v>
      </c>
      <c r="AN1190">
        <v>3.5650000000000001E-2</v>
      </c>
      <c r="AO1190">
        <v>0.5</v>
      </c>
      <c r="AP1190">
        <v>70489</v>
      </c>
      <c r="AQ1190">
        <v>2513</v>
      </c>
      <c r="AR1190">
        <v>69233</v>
      </c>
      <c r="AS1190">
        <v>720107</v>
      </c>
      <c r="AT1190">
        <v>10.220000000000001</v>
      </c>
      <c r="AV1190">
        <v>2010</v>
      </c>
      <c r="AW1190">
        <v>76</v>
      </c>
      <c r="AX1190">
        <v>2.3449999999999999E-2</v>
      </c>
      <c r="AY1190">
        <v>2.3179999999999999E-2</v>
      </c>
      <c r="AZ1190">
        <v>0.5</v>
      </c>
      <c r="BA1190">
        <v>80174</v>
      </c>
      <c r="BB1190">
        <v>1858</v>
      </c>
      <c r="BC1190">
        <v>79245</v>
      </c>
      <c r="BD1190">
        <v>983699</v>
      </c>
      <c r="BE1190">
        <v>12.27</v>
      </c>
    </row>
    <row r="1191" spans="37:57" x14ac:dyDescent="0.3">
      <c r="AK1191">
        <v>2010</v>
      </c>
      <c r="AL1191">
        <v>77</v>
      </c>
      <c r="AM1191">
        <v>4.3299999999999998E-2</v>
      </c>
      <c r="AN1191">
        <v>4.2380000000000001E-2</v>
      </c>
      <c r="AO1191">
        <v>0.5</v>
      </c>
      <c r="AP1191">
        <v>67976</v>
      </c>
      <c r="AQ1191">
        <v>2881</v>
      </c>
      <c r="AR1191">
        <v>66536</v>
      </c>
      <c r="AS1191">
        <v>650874</v>
      </c>
      <c r="AT1191">
        <v>9.58</v>
      </c>
      <c r="AV1191">
        <v>2010</v>
      </c>
      <c r="AW1191">
        <v>77</v>
      </c>
      <c r="AX1191">
        <v>2.6720000000000001E-2</v>
      </c>
      <c r="AY1191">
        <v>2.6370000000000001E-2</v>
      </c>
      <c r="AZ1191">
        <v>0.5</v>
      </c>
      <c r="BA1191">
        <v>78316</v>
      </c>
      <c r="BB1191">
        <v>2065</v>
      </c>
      <c r="BC1191">
        <v>77283</v>
      </c>
      <c r="BD1191">
        <v>904454</v>
      </c>
      <c r="BE1191">
        <v>11.55</v>
      </c>
    </row>
    <row r="1192" spans="37:57" x14ac:dyDescent="0.3">
      <c r="AK1192">
        <v>2010</v>
      </c>
      <c r="AL1192">
        <v>78</v>
      </c>
      <c r="AM1192">
        <v>5.0709999999999998E-2</v>
      </c>
      <c r="AN1192">
        <v>4.9459999999999997E-2</v>
      </c>
      <c r="AO1192">
        <v>0.5</v>
      </c>
      <c r="AP1192">
        <v>65095</v>
      </c>
      <c r="AQ1192">
        <v>3220</v>
      </c>
      <c r="AR1192">
        <v>63485</v>
      </c>
      <c r="AS1192">
        <v>584339</v>
      </c>
      <c r="AT1192">
        <v>8.98</v>
      </c>
      <c r="AV1192">
        <v>2010</v>
      </c>
      <c r="AW1192">
        <v>78</v>
      </c>
      <c r="AX1192">
        <v>3.1050000000000001E-2</v>
      </c>
      <c r="AY1192">
        <v>3.057E-2</v>
      </c>
      <c r="AZ1192">
        <v>0.5</v>
      </c>
      <c r="BA1192">
        <v>76251</v>
      </c>
      <c r="BB1192">
        <v>2331</v>
      </c>
      <c r="BC1192">
        <v>75085</v>
      </c>
      <c r="BD1192">
        <v>827171</v>
      </c>
      <c r="BE1192">
        <v>10.85</v>
      </c>
    </row>
    <row r="1193" spans="37:57" x14ac:dyDescent="0.3">
      <c r="AK1193">
        <v>2010</v>
      </c>
      <c r="AL1193">
        <v>79</v>
      </c>
      <c r="AM1193">
        <v>5.4370000000000002E-2</v>
      </c>
      <c r="AN1193">
        <v>5.2929999999999998E-2</v>
      </c>
      <c r="AO1193">
        <v>0.5</v>
      </c>
      <c r="AP1193">
        <v>61876</v>
      </c>
      <c r="AQ1193">
        <v>3275</v>
      </c>
      <c r="AR1193">
        <v>60238</v>
      </c>
      <c r="AS1193">
        <v>520853</v>
      </c>
      <c r="AT1193">
        <v>8.42</v>
      </c>
      <c r="AV1193">
        <v>2010</v>
      </c>
      <c r="AW1193">
        <v>79</v>
      </c>
      <c r="AX1193">
        <v>3.5150000000000001E-2</v>
      </c>
      <c r="AY1193">
        <v>3.4540000000000001E-2</v>
      </c>
      <c r="AZ1193">
        <v>0.5</v>
      </c>
      <c r="BA1193">
        <v>73920</v>
      </c>
      <c r="BB1193">
        <v>2553</v>
      </c>
      <c r="BC1193">
        <v>72643</v>
      </c>
      <c r="BD1193">
        <v>752086</v>
      </c>
      <c r="BE1193">
        <v>10.17</v>
      </c>
    </row>
    <row r="1194" spans="37:57" x14ac:dyDescent="0.3">
      <c r="AK1194">
        <v>2010</v>
      </c>
      <c r="AL1194">
        <v>80</v>
      </c>
      <c r="AM1194">
        <v>6.2539999999999998E-2</v>
      </c>
      <c r="AN1194">
        <v>6.0650000000000003E-2</v>
      </c>
      <c r="AO1194">
        <v>0.5</v>
      </c>
      <c r="AP1194">
        <v>58600</v>
      </c>
      <c r="AQ1194">
        <v>3554</v>
      </c>
      <c r="AR1194">
        <v>56823</v>
      </c>
      <c r="AS1194">
        <v>460615</v>
      </c>
      <c r="AT1194">
        <v>7.86</v>
      </c>
      <c r="AV1194">
        <v>2010</v>
      </c>
      <c r="AW1194">
        <v>80</v>
      </c>
      <c r="AX1194">
        <v>3.7740000000000003E-2</v>
      </c>
      <c r="AY1194">
        <v>3.7039999999999997E-2</v>
      </c>
      <c r="AZ1194">
        <v>0.5</v>
      </c>
      <c r="BA1194">
        <v>71367</v>
      </c>
      <c r="BB1194">
        <v>2643</v>
      </c>
      <c r="BC1194">
        <v>70045</v>
      </c>
      <c r="BD1194">
        <v>679443</v>
      </c>
      <c r="BE1194">
        <v>9.52</v>
      </c>
    </row>
    <row r="1195" spans="37:57" x14ac:dyDescent="0.3">
      <c r="AK1195">
        <v>2010</v>
      </c>
      <c r="AL1195">
        <v>81</v>
      </c>
      <c r="AM1195">
        <v>6.8470000000000003E-2</v>
      </c>
      <c r="AN1195">
        <v>6.6199999999999995E-2</v>
      </c>
      <c r="AO1195">
        <v>0.5</v>
      </c>
      <c r="AP1195">
        <v>55046</v>
      </c>
      <c r="AQ1195">
        <v>3644</v>
      </c>
      <c r="AR1195">
        <v>53224</v>
      </c>
      <c r="AS1195">
        <v>403792</v>
      </c>
      <c r="AT1195">
        <v>7.34</v>
      </c>
      <c r="AV1195">
        <v>2010</v>
      </c>
      <c r="AW1195">
        <v>81</v>
      </c>
      <c r="AX1195">
        <v>4.512E-2</v>
      </c>
      <c r="AY1195">
        <v>4.4119999999999999E-2</v>
      </c>
      <c r="AZ1195">
        <v>0.5</v>
      </c>
      <c r="BA1195">
        <v>68723</v>
      </c>
      <c r="BB1195">
        <v>3032</v>
      </c>
      <c r="BC1195">
        <v>67207</v>
      </c>
      <c r="BD1195">
        <v>609398</v>
      </c>
      <c r="BE1195">
        <v>8.8699999999999992</v>
      </c>
    </row>
    <row r="1196" spans="37:57" x14ac:dyDescent="0.3">
      <c r="AK1196">
        <v>2010</v>
      </c>
      <c r="AL1196">
        <v>82</v>
      </c>
      <c r="AM1196">
        <v>7.7679999999999999E-2</v>
      </c>
      <c r="AN1196">
        <v>7.4770000000000003E-2</v>
      </c>
      <c r="AO1196">
        <v>0.5</v>
      </c>
      <c r="AP1196">
        <v>51402</v>
      </c>
      <c r="AQ1196">
        <v>3844</v>
      </c>
      <c r="AR1196">
        <v>49480</v>
      </c>
      <c r="AS1196">
        <v>350568</v>
      </c>
      <c r="AT1196">
        <v>6.82</v>
      </c>
      <c r="AV1196">
        <v>2010</v>
      </c>
      <c r="AW1196">
        <v>82</v>
      </c>
      <c r="AX1196">
        <v>5.0549999999999998E-2</v>
      </c>
      <c r="AY1196">
        <v>4.9299999999999997E-2</v>
      </c>
      <c r="AZ1196">
        <v>0.5</v>
      </c>
      <c r="BA1196">
        <v>65691</v>
      </c>
      <c r="BB1196">
        <v>3239</v>
      </c>
      <c r="BC1196">
        <v>64072</v>
      </c>
      <c r="BD1196">
        <v>542191</v>
      </c>
      <c r="BE1196">
        <v>8.25</v>
      </c>
    </row>
    <row r="1197" spans="37:57" x14ac:dyDescent="0.3">
      <c r="AK1197">
        <v>2010</v>
      </c>
      <c r="AL1197">
        <v>83</v>
      </c>
      <c r="AM1197">
        <v>9.0709999999999999E-2</v>
      </c>
      <c r="AN1197">
        <v>8.677E-2</v>
      </c>
      <c r="AO1197">
        <v>0.5</v>
      </c>
      <c r="AP1197">
        <v>47559</v>
      </c>
      <c r="AQ1197">
        <v>4127</v>
      </c>
      <c r="AR1197">
        <v>45495</v>
      </c>
      <c r="AS1197">
        <v>301087</v>
      </c>
      <c r="AT1197">
        <v>6.33</v>
      </c>
      <c r="AV1197">
        <v>2010</v>
      </c>
      <c r="AW1197">
        <v>83</v>
      </c>
      <c r="AX1197">
        <v>5.935E-2</v>
      </c>
      <c r="AY1197">
        <v>5.7639999999999997E-2</v>
      </c>
      <c r="AZ1197">
        <v>0.5</v>
      </c>
      <c r="BA1197">
        <v>62452</v>
      </c>
      <c r="BB1197">
        <v>3599</v>
      </c>
      <c r="BC1197">
        <v>60652</v>
      </c>
      <c r="BD1197">
        <v>478119</v>
      </c>
      <c r="BE1197">
        <v>7.66</v>
      </c>
    </row>
    <row r="1198" spans="37:57" x14ac:dyDescent="0.3">
      <c r="AK1198">
        <v>2010</v>
      </c>
      <c r="AL1198">
        <v>84</v>
      </c>
      <c r="AM1198">
        <v>9.7290000000000001E-2</v>
      </c>
      <c r="AN1198">
        <v>9.2780000000000001E-2</v>
      </c>
      <c r="AO1198">
        <v>0.5</v>
      </c>
      <c r="AP1198">
        <v>43432</v>
      </c>
      <c r="AQ1198">
        <v>4030</v>
      </c>
      <c r="AR1198">
        <v>41417</v>
      </c>
      <c r="AS1198">
        <v>255592</v>
      </c>
      <c r="AT1198">
        <v>5.88</v>
      </c>
      <c r="AV1198">
        <v>2010</v>
      </c>
      <c r="AW1198">
        <v>84</v>
      </c>
      <c r="AX1198">
        <v>6.7460000000000006E-2</v>
      </c>
      <c r="AY1198">
        <v>6.5259999999999999E-2</v>
      </c>
      <c r="AZ1198">
        <v>0.5</v>
      </c>
      <c r="BA1198">
        <v>58853</v>
      </c>
      <c r="BB1198">
        <v>3841</v>
      </c>
      <c r="BC1198">
        <v>56932</v>
      </c>
      <c r="BD1198">
        <v>417467</v>
      </c>
      <c r="BE1198">
        <v>7.09</v>
      </c>
    </row>
    <row r="1199" spans="37:57" x14ac:dyDescent="0.3">
      <c r="AK1199">
        <v>2010</v>
      </c>
      <c r="AL1199">
        <v>85</v>
      </c>
      <c r="AM1199">
        <v>0.11254</v>
      </c>
      <c r="AN1199">
        <v>0.10655000000000001</v>
      </c>
      <c r="AO1199">
        <v>0.5</v>
      </c>
      <c r="AP1199">
        <v>39402</v>
      </c>
      <c r="AQ1199">
        <v>4198</v>
      </c>
      <c r="AR1199">
        <v>37303</v>
      </c>
      <c r="AS1199">
        <v>214175</v>
      </c>
      <c r="AT1199">
        <v>5.44</v>
      </c>
      <c r="AV1199">
        <v>2010</v>
      </c>
      <c r="AW1199">
        <v>85</v>
      </c>
      <c r="AX1199">
        <v>7.7299999999999994E-2</v>
      </c>
      <c r="AY1199">
        <v>7.4429999999999996E-2</v>
      </c>
      <c r="AZ1199">
        <v>0.5</v>
      </c>
      <c r="BA1199">
        <v>55012</v>
      </c>
      <c r="BB1199">
        <v>4094</v>
      </c>
      <c r="BC1199">
        <v>52965</v>
      </c>
      <c r="BD1199">
        <v>360534</v>
      </c>
      <c r="BE1199">
        <v>6.55</v>
      </c>
    </row>
    <row r="1200" spans="37:57" x14ac:dyDescent="0.3">
      <c r="AK1200">
        <v>2010</v>
      </c>
      <c r="AL1200">
        <v>86</v>
      </c>
      <c r="AM1200">
        <v>0.128</v>
      </c>
      <c r="AN1200">
        <v>0.1203</v>
      </c>
      <c r="AO1200">
        <v>0.5</v>
      </c>
      <c r="AP1200">
        <v>35204</v>
      </c>
      <c r="AQ1200">
        <v>4235</v>
      </c>
      <c r="AR1200">
        <v>33087</v>
      </c>
      <c r="AS1200">
        <v>176872</v>
      </c>
      <c r="AT1200">
        <v>5.0199999999999996</v>
      </c>
      <c r="AV1200">
        <v>2010</v>
      </c>
      <c r="AW1200">
        <v>86</v>
      </c>
      <c r="AX1200">
        <v>8.7319999999999995E-2</v>
      </c>
      <c r="AY1200">
        <v>8.3669999999999994E-2</v>
      </c>
      <c r="AZ1200">
        <v>0.5</v>
      </c>
      <c r="BA1200">
        <v>50918</v>
      </c>
      <c r="BB1200">
        <v>4260</v>
      </c>
      <c r="BC1200">
        <v>48787</v>
      </c>
      <c r="BD1200">
        <v>307570</v>
      </c>
      <c r="BE1200">
        <v>6.04</v>
      </c>
    </row>
    <row r="1201" spans="37:57" x14ac:dyDescent="0.3">
      <c r="AK1201">
        <v>2010</v>
      </c>
      <c r="AL1201">
        <v>87</v>
      </c>
      <c r="AM1201">
        <v>0.14310999999999999</v>
      </c>
      <c r="AN1201">
        <v>0.13355</v>
      </c>
      <c r="AO1201">
        <v>0.5</v>
      </c>
      <c r="AP1201">
        <v>30969</v>
      </c>
      <c r="AQ1201">
        <v>4136</v>
      </c>
      <c r="AR1201">
        <v>28901</v>
      </c>
      <c r="AS1201">
        <v>143785</v>
      </c>
      <c r="AT1201">
        <v>4.6399999999999997</v>
      </c>
      <c r="AV1201">
        <v>2010</v>
      </c>
      <c r="AW1201">
        <v>87</v>
      </c>
      <c r="AX1201">
        <v>0.1051</v>
      </c>
      <c r="AY1201">
        <v>9.9849999999999994E-2</v>
      </c>
      <c r="AZ1201">
        <v>0.5</v>
      </c>
      <c r="BA1201">
        <v>46657</v>
      </c>
      <c r="BB1201">
        <v>4659</v>
      </c>
      <c r="BC1201">
        <v>44328</v>
      </c>
      <c r="BD1201">
        <v>258782</v>
      </c>
      <c r="BE1201">
        <v>5.55</v>
      </c>
    </row>
    <row r="1202" spans="37:57" x14ac:dyDescent="0.3">
      <c r="AK1202">
        <v>2010</v>
      </c>
      <c r="AL1202">
        <v>88</v>
      </c>
      <c r="AM1202">
        <v>0.16569999999999999</v>
      </c>
      <c r="AN1202">
        <v>0.15303</v>
      </c>
      <c r="AO1202">
        <v>0.5</v>
      </c>
      <c r="AP1202">
        <v>26833</v>
      </c>
      <c r="AQ1202">
        <v>4106</v>
      </c>
      <c r="AR1202">
        <v>24780</v>
      </c>
      <c r="AS1202">
        <v>114884</v>
      </c>
      <c r="AT1202">
        <v>4.28</v>
      </c>
      <c r="AV1202">
        <v>2010</v>
      </c>
      <c r="AW1202">
        <v>88</v>
      </c>
      <c r="AX1202">
        <v>0.12372</v>
      </c>
      <c r="AY1202">
        <v>0.11652</v>
      </c>
      <c r="AZ1202">
        <v>0.5</v>
      </c>
      <c r="BA1202">
        <v>41999</v>
      </c>
      <c r="BB1202">
        <v>4894</v>
      </c>
      <c r="BC1202">
        <v>39552</v>
      </c>
      <c r="BD1202">
        <v>214454</v>
      </c>
      <c r="BE1202">
        <v>5.1100000000000003</v>
      </c>
    </row>
    <row r="1203" spans="37:57" x14ac:dyDescent="0.3">
      <c r="AK1203">
        <v>2010</v>
      </c>
      <c r="AL1203">
        <v>89</v>
      </c>
      <c r="AM1203">
        <v>0.17849000000000001</v>
      </c>
      <c r="AN1203">
        <v>0.16386000000000001</v>
      </c>
      <c r="AO1203">
        <v>0.5</v>
      </c>
      <c r="AP1203">
        <v>22727</v>
      </c>
      <c r="AQ1203">
        <v>3724</v>
      </c>
      <c r="AR1203">
        <v>20865</v>
      </c>
      <c r="AS1203">
        <v>90104</v>
      </c>
      <c r="AT1203">
        <v>3.96</v>
      </c>
      <c r="AV1203">
        <v>2010</v>
      </c>
      <c r="AW1203">
        <v>89</v>
      </c>
      <c r="AX1203">
        <v>0.13571</v>
      </c>
      <c r="AY1203">
        <v>0.12709000000000001</v>
      </c>
      <c r="AZ1203">
        <v>0.5</v>
      </c>
      <c r="BA1203">
        <v>37105</v>
      </c>
      <c r="BB1203">
        <v>4716</v>
      </c>
      <c r="BC1203">
        <v>34747</v>
      </c>
      <c r="BD1203">
        <v>174902</v>
      </c>
      <c r="BE1203">
        <v>4.71</v>
      </c>
    </row>
    <row r="1204" spans="37:57" x14ac:dyDescent="0.3">
      <c r="AK1204">
        <v>2010</v>
      </c>
      <c r="AL1204">
        <v>90</v>
      </c>
      <c r="AM1204">
        <v>0.21529000000000001</v>
      </c>
      <c r="AN1204">
        <v>0.19436999999999999</v>
      </c>
      <c r="AO1204">
        <v>0.5</v>
      </c>
      <c r="AP1204">
        <v>19003</v>
      </c>
      <c r="AQ1204">
        <v>3694</v>
      </c>
      <c r="AR1204">
        <v>17156</v>
      </c>
      <c r="AS1204">
        <v>69239</v>
      </c>
      <c r="AT1204">
        <v>3.64</v>
      </c>
      <c r="AV1204">
        <v>2010</v>
      </c>
      <c r="AW1204">
        <v>90</v>
      </c>
      <c r="AX1204">
        <v>0.15998999999999999</v>
      </c>
      <c r="AY1204">
        <v>0.14813999999999999</v>
      </c>
      <c r="AZ1204">
        <v>0.5</v>
      </c>
      <c r="BA1204">
        <v>32390</v>
      </c>
      <c r="BB1204">
        <v>4798</v>
      </c>
      <c r="BC1204">
        <v>29990</v>
      </c>
      <c r="BD1204">
        <v>140155</v>
      </c>
      <c r="BE1204">
        <v>4.33</v>
      </c>
    </row>
    <row r="1205" spans="37:57" x14ac:dyDescent="0.3">
      <c r="AK1205">
        <v>2010</v>
      </c>
      <c r="AL1205">
        <v>91</v>
      </c>
      <c r="AM1205">
        <v>0.22755</v>
      </c>
      <c r="AN1205">
        <v>0.20430000000000001</v>
      </c>
      <c r="AO1205">
        <v>0.5</v>
      </c>
      <c r="AP1205">
        <v>15309</v>
      </c>
      <c r="AQ1205">
        <v>3128</v>
      </c>
      <c r="AR1205">
        <v>13745</v>
      </c>
      <c r="AS1205">
        <v>52083</v>
      </c>
      <c r="AT1205">
        <v>3.4</v>
      </c>
      <c r="AV1205">
        <v>2010</v>
      </c>
      <c r="AW1205">
        <v>91</v>
      </c>
      <c r="AX1205">
        <v>0.17613999999999999</v>
      </c>
      <c r="AY1205">
        <v>0.16188</v>
      </c>
      <c r="AZ1205">
        <v>0.5</v>
      </c>
      <c r="BA1205">
        <v>27591</v>
      </c>
      <c r="BB1205">
        <v>4467</v>
      </c>
      <c r="BC1205">
        <v>25358</v>
      </c>
      <c r="BD1205">
        <v>110165</v>
      </c>
      <c r="BE1205">
        <v>3.99</v>
      </c>
    </row>
    <row r="1206" spans="37:57" x14ac:dyDescent="0.3">
      <c r="AK1206">
        <v>2010</v>
      </c>
      <c r="AL1206">
        <v>92</v>
      </c>
      <c r="AM1206">
        <v>0.24848999999999999</v>
      </c>
      <c r="AN1206">
        <v>0.22103</v>
      </c>
      <c r="AO1206">
        <v>0.5</v>
      </c>
      <c r="AP1206">
        <v>12182</v>
      </c>
      <c r="AQ1206">
        <v>2693</v>
      </c>
      <c r="AR1206">
        <v>10835</v>
      </c>
      <c r="AS1206">
        <v>38337</v>
      </c>
      <c r="AT1206">
        <v>3.15</v>
      </c>
      <c r="AV1206">
        <v>2010</v>
      </c>
      <c r="AW1206">
        <v>92</v>
      </c>
      <c r="AX1206">
        <v>0.20077999999999999</v>
      </c>
      <c r="AY1206">
        <v>0.18246999999999999</v>
      </c>
      <c r="AZ1206">
        <v>0.5</v>
      </c>
      <c r="BA1206">
        <v>23125</v>
      </c>
      <c r="BB1206">
        <v>4219</v>
      </c>
      <c r="BC1206">
        <v>21015</v>
      </c>
      <c r="BD1206">
        <v>84806</v>
      </c>
      <c r="BE1206">
        <v>3.67</v>
      </c>
    </row>
    <row r="1207" spans="37:57" x14ac:dyDescent="0.3">
      <c r="AK1207">
        <v>2010</v>
      </c>
      <c r="AL1207">
        <v>93</v>
      </c>
      <c r="AM1207">
        <v>0.28136</v>
      </c>
      <c r="AN1207">
        <v>0.24665999999999999</v>
      </c>
      <c r="AO1207">
        <v>0.5</v>
      </c>
      <c r="AP1207">
        <v>9489</v>
      </c>
      <c r="AQ1207">
        <v>2341</v>
      </c>
      <c r="AR1207">
        <v>8319</v>
      </c>
      <c r="AS1207">
        <v>27502</v>
      </c>
      <c r="AT1207">
        <v>2.9</v>
      </c>
      <c r="AV1207">
        <v>2010</v>
      </c>
      <c r="AW1207">
        <v>93</v>
      </c>
      <c r="AX1207">
        <v>0.22619</v>
      </c>
      <c r="AY1207">
        <v>0.20321</v>
      </c>
      <c r="AZ1207">
        <v>0.5</v>
      </c>
      <c r="BA1207">
        <v>18905</v>
      </c>
      <c r="BB1207">
        <v>3842</v>
      </c>
      <c r="BC1207">
        <v>16984</v>
      </c>
      <c r="BD1207">
        <v>63791</v>
      </c>
      <c r="BE1207">
        <v>3.37</v>
      </c>
    </row>
    <row r="1208" spans="37:57" x14ac:dyDescent="0.3">
      <c r="AK1208">
        <v>2010</v>
      </c>
      <c r="AL1208">
        <v>94</v>
      </c>
      <c r="AM1208">
        <v>0.31875999999999999</v>
      </c>
      <c r="AN1208">
        <v>0.27494000000000002</v>
      </c>
      <c r="AO1208">
        <v>0.5</v>
      </c>
      <c r="AP1208">
        <v>7149</v>
      </c>
      <c r="AQ1208">
        <v>1965</v>
      </c>
      <c r="AR1208">
        <v>6166</v>
      </c>
      <c r="AS1208">
        <v>19183</v>
      </c>
      <c r="AT1208">
        <v>2.68</v>
      </c>
      <c r="AV1208">
        <v>2010</v>
      </c>
      <c r="AW1208">
        <v>94</v>
      </c>
      <c r="AX1208">
        <v>0.26052999999999998</v>
      </c>
      <c r="AY1208">
        <v>0.23050000000000001</v>
      </c>
      <c r="AZ1208">
        <v>0.5</v>
      </c>
      <c r="BA1208">
        <v>15064</v>
      </c>
      <c r="BB1208">
        <v>3472</v>
      </c>
      <c r="BC1208">
        <v>13327</v>
      </c>
      <c r="BD1208">
        <v>46807</v>
      </c>
      <c r="BE1208">
        <v>3.11</v>
      </c>
    </row>
    <row r="1209" spans="37:57" x14ac:dyDescent="0.3">
      <c r="AK1209">
        <v>2010</v>
      </c>
      <c r="AL1209">
        <v>95</v>
      </c>
      <c r="AM1209">
        <v>0.34178999999999998</v>
      </c>
      <c r="AN1209">
        <v>0.29191</v>
      </c>
      <c r="AO1209">
        <v>0.5</v>
      </c>
      <c r="AP1209">
        <v>5183</v>
      </c>
      <c r="AQ1209">
        <v>1513</v>
      </c>
      <c r="AR1209">
        <v>4427</v>
      </c>
      <c r="AS1209">
        <v>13017</v>
      </c>
      <c r="AT1209">
        <v>2.5099999999999998</v>
      </c>
      <c r="AV1209">
        <v>2010</v>
      </c>
      <c r="AW1209">
        <v>95</v>
      </c>
      <c r="AX1209">
        <v>0.28034999999999999</v>
      </c>
      <c r="AY1209">
        <v>0.24587999999999999</v>
      </c>
      <c r="AZ1209">
        <v>0.5</v>
      </c>
      <c r="BA1209">
        <v>11591</v>
      </c>
      <c r="BB1209">
        <v>2850</v>
      </c>
      <c r="BC1209">
        <v>10166</v>
      </c>
      <c r="BD1209">
        <v>33480</v>
      </c>
      <c r="BE1209">
        <v>2.89</v>
      </c>
    </row>
    <row r="1210" spans="37:57" x14ac:dyDescent="0.3">
      <c r="AK1210">
        <v>2010</v>
      </c>
      <c r="AL1210">
        <v>96</v>
      </c>
      <c r="AM1210">
        <v>0.37384000000000001</v>
      </c>
      <c r="AN1210">
        <v>0.31496000000000002</v>
      </c>
      <c r="AO1210">
        <v>0.5</v>
      </c>
      <c r="AP1210">
        <v>3670</v>
      </c>
      <c r="AQ1210">
        <v>1156</v>
      </c>
      <c r="AR1210">
        <v>3092</v>
      </c>
      <c r="AS1210">
        <v>8591</v>
      </c>
      <c r="AT1210">
        <v>2.34</v>
      </c>
      <c r="AV1210">
        <v>2010</v>
      </c>
      <c r="AW1210">
        <v>96</v>
      </c>
      <c r="AX1210">
        <v>0.31195000000000001</v>
      </c>
      <c r="AY1210">
        <v>0.26985999999999999</v>
      </c>
      <c r="AZ1210">
        <v>0.5</v>
      </c>
      <c r="BA1210">
        <v>8741</v>
      </c>
      <c r="BB1210">
        <v>2359</v>
      </c>
      <c r="BC1210">
        <v>7562</v>
      </c>
      <c r="BD1210">
        <v>23313</v>
      </c>
      <c r="BE1210">
        <v>2.67</v>
      </c>
    </row>
    <row r="1211" spans="37:57" x14ac:dyDescent="0.3">
      <c r="AK1211">
        <v>2010</v>
      </c>
      <c r="AL1211">
        <v>97</v>
      </c>
      <c r="AM1211">
        <v>0.40701999999999999</v>
      </c>
      <c r="AN1211">
        <v>0.3382</v>
      </c>
      <c r="AO1211">
        <v>0.5</v>
      </c>
      <c r="AP1211">
        <v>2514</v>
      </c>
      <c r="AQ1211">
        <v>850</v>
      </c>
      <c r="AR1211">
        <v>2089</v>
      </c>
      <c r="AS1211">
        <v>5499</v>
      </c>
      <c r="AT1211">
        <v>2.19</v>
      </c>
      <c r="AV1211">
        <v>2010</v>
      </c>
      <c r="AW1211">
        <v>97</v>
      </c>
      <c r="AX1211">
        <v>0.34538999999999997</v>
      </c>
      <c r="AY1211">
        <v>0.29453000000000001</v>
      </c>
      <c r="AZ1211">
        <v>0.5</v>
      </c>
      <c r="BA1211">
        <v>6382</v>
      </c>
      <c r="BB1211">
        <v>1880</v>
      </c>
      <c r="BC1211">
        <v>5442</v>
      </c>
      <c r="BD1211">
        <v>15751</v>
      </c>
      <c r="BE1211">
        <v>2.4700000000000002</v>
      </c>
    </row>
    <row r="1212" spans="37:57" x14ac:dyDescent="0.3">
      <c r="AK1212">
        <v>2010</v>
      </c>
      <c r="AL1212">
        <v>98</v>
      </c>
      <c r="AM1212">
        <v>0.44108000000000003</v>
      </c>
      <c r="AN1212">
        <v>0.36137999999999998</v>
      </c>
      <c r="AO1212">
        <v>0.5</v>
      </c>
      <c r="AP1212">
        <v>1664</v>
      </c>
      <c r="AQ1212">
        <v>601</v>
      </c>
      <c r="AR1212">
        <v>1363</v>
      </c>
      <c r="AS1212">
        <v>3410</v>
      </c>
      <c r="AT1212">
        <v>2.0499999999999998</v>
      </c>
      <c r="AV1212">
        <v>2010</v>
      </c>
      <c r="AW1212">
        <v>98</v>
      </c>
      <c r="AX1212">
        <v>0.38044</v>
      </c>
      <c r="AY1212">
        <v>0.31963999999999998</v>
      </c>
      <c r="AZ1212">
        <v>0.5</v>
      </c>
      <c r="BA1212">
        <v>4503</v>
      </c>
      <c r="BB1212">
        <v>1439</v>
      </c>
      <c r="BC1212">
        <v>3783</v>
      </c>
      <c r="BD1212">
        <v>10309</v>
      </c>
      <c r="BE1212">
        <v>2.29</v>
      </c>
    </row>
    <row r="1213" spans="37:57" x14ac:dyDescent="0.3">
      <c r="AK1213">
        <v>2010</v>
      </c>
      <c r="AL1213">
        <v>99</v>
      </c>
      <c r="AM1213">
        <v>0.47570000000000001</v>
      </c>
      <c r="AN1213">
        <v>0.38429999999999997</v>
      </c>
      <c r="AO1213">
        <v>0.5</v>
      </c>
      <c r="AP1213">
        <v>1063</v>
      </c>
      <c r="AQ1213">
        <v>408</v>
      </c>
      <c r="AR1213">
        <v>858</v>
      </c>
      <c r="AS1213">
        <v>2046</v>
      </c>
      <c r="AT1213">
        <v>1.93</v>
      </c>
      <c r="AV1213">
        <v>2010</v>
      </c>
      <c r="AW1213">
        <v>99</v>
      </c>
      <c r="AX1213">
        <v>0.41677999999999998</v>
      </c>
      <c r="AY1213">
        <v>0.34490999999999999</v>
      </c>
      <c r="AZ1213">
        <v>0.5</v>
      </c>
      <c r="BA1213">
        <v>3063</v>
      </c>
      <c r="BB1213">
        <v>1057</v>
      </c>
      <c r="BC1213">
        <v>2535</v>
      </c>
      <c r="BD1213">
        <v>6526</v>
      </c>
      <c r="BE1213">
        <v>2.13</v>
      </c>
    </row>
    <row r="1214" spans="37:57" x14ac:dyDescent="0.3">
      <c r="AK1214">
        <v>2010</v>
      </c>
      <c r="AL1214">
        <v>100</v>
      </c>
      <c r="AM1214">
        <v>0.51056000000000001</v>
      </c>
      <c r="AN1214">
        <v>0.40672999999999998</v>
      </c>
      <c r="AO1214">
        <v>0.5</v>
      </c>
      <c r="AP1214">
        <v>654</v>
      </c>
      <c r="AQ1214">
        <v>266</v>
      </c>
      <c r="AR1214">
        <v>521</v>
      </c>
      <c r="AS1214">
        <v>1188</v>
      </c>
      <c r="AT1214">
        <v>1.82</v>
      </c>
      <c r="AV1214">
        <v>2010</v>
      </c>
      <c r="AW1214">
        <v>100</v>
      </c>
      <c r="AX1214">
        <v>0.45405000000000001</v>
      </c>
      <c r="AY1214">
        <v>0.37003999999999998</v>
      </c>
      <c r="AZ1214">
        <v>0.5</v>
      </c>
      <c r="BA1214">
        <v>2007</v>
      </c>
      <c r="BB1214">
        <v>743</v>
      </c>
      <c r="BC1214">
        <v>1635</v>
      </c>
      <c r="BD1214">
        <v>3991</v>
      </c>
      <c r="BE1214">
        <v>1.99</v>
      </c>
    </row>
    <row r="1215" spans="37:57" x14ac:dyDescent="0.3">
      <c r="AK1215">
        <v>2010</v>
      </c>
      <c r="AL1215">
        <v>101</v>
      </c>
      <c r="AM1215">
        <v>0.54530999999999996</v>
      </c>
      <c r="AN1215">
        <v>0.42848000000000003</v>
      </c>
      <c r="AO1215">
        <v>0.5</v>
      </c>
      <c r="AP1215">
        <v>388</v>
      </c>
      <c r="AQ1215">
        <v>166</v>
      </c>
      <c r="AR1215">
        <v>305</v>
      </c>
      <c r="AS1215">
        <v>667</v>
      </c>
      <c r="AT1215">
        <v>1.72</v>
      </c>
      <c r="AV1215">
        <v>2010</v>
      </c>
      <c r="AW1215">
        <v>101</v>
      </c>
      <c r="AX1215">
        <v>0.49184</v>
      </c>
      <c r="AY1215">
        <v>0.39476</v>
      </c>
      <c r="AZ1215">
        <v>0.5</v>
      </c>
      <c r="BA1215">
        <v>1264</v>
      </c>
      <c r="BB1215">
        <v>499</v>
      </c>
      <c r="BC1215">
        <v>1015</v>
      </c>
      <c r="BD1215">
        <v>2355</v>
      </c>
      <c r="BE1215">
        <v>1.86</v>
      </c>
    </row>
    <row r="1216" spans="37:57" x14ac:dyDescent="0.3">
      <c r="AK1216">
        <v>2010</v>
      </c>
      <c r="AL1216">
        <v>102</v>
      </c>
      <c r="AM1216">
        <v>0.57962999999999998</v>
      </c>
      <c r="AN1216">
        <v>0.44939000000000001</v>
      </c>
      <c r="AO1216">
        <v>0.5</v>
      </c>
      <c r="AP1216">
        <v>222</v>
      </c>
      <c r="AQ1216">
        <v>100</v>
      </c>
      <c r="AR1216">
        <v>172</v>
      </c>
      <c r="AS1216">
        <v>362</v>
      </c>
      <c r="AT1216">
        <v>1.63</v>
      </c>
      <c r="AV1216">
        <v>2010</v>
      </c>
      <c r="AW1216">
        <v>102</v>
      </c>
      <c r="AX1216">
        <v>0.52973000000000003</v>
      </c>
      <c r="AY1216">
        <v>0.41880000000000001</v>
      </c>
      <c r="AZ1216">
        <v>0.5</v>
      </c>
      <c r="BA1216">
        <v>765</v>
      </c>
      <c r="BB1216">
        <v>320</v>
      </c>
      <c r="BC1216">
        <v>605</v>
      </c>
      <c r="BD1216">
        <v>1341</v>
      </c>
      <c r="BE1216">
        <v>1.75</v>
      </c>
    </row>
    <row r="1217" spans="37:57" x14ac:dyDescent="0.3">
      <c r="AK1217">
        <v>2010</v>
      </c>
      <c r="AL1217">
        <v>103</v>
      </c>
      <c r="AM1217">
        <v>0.61319999999999997</v>
      </c>
      <c r="AN1217">
        <v>0.46931</v>
      </c>
      <c r="AO1217">
        <v>0.5</v>
      </c>
      <c r="AP1217">
        <v>122</v>
      </c>
      <c r="AQ1217">
        <v>57</v>
      </c>
      <c r="AR1217">
        <v>93</v>
      </c>
      <c r="AS1217">
        <v>190</v>
      </c>
      <c r="AT1217">
        <v>1.55</v>
      </c>
      <c r="AV1217">
        <v>2010</v>
      </c>
      <c r="AW1217">
        <v>103</v>
      </c>
      <c r="AX1217">
        <v>0.56727000000000005</v>
      </c>
      <c r="AY1217">
        <v>0.44192999999999999</v>
      </c>
      <c r="AZ1217">
        <v>0.5</v>
      </c>
      <c r="BA1217">
        <v>445</v>
      </c>
      <c r="BB1217">
        <v>197</v>
      </c>
      <c r="BC1217">
        <v>346</v>
      </c>
      <c r="BD1217">
        <v>736</v>
      </c>
      <c r="BE1217">
        <v>1.65</v>
      </c>
    </row>
    <row r="1218" spans="37:57" x14ac:dyDescent="0.3">
      <c r="AK1218">
        <v>2010</v>
      </c>
      <c r="AL1218">
        <v>104</v>
      </c>
      <c r="AM1218">
        <v>0.64571999999999996</v>
      </c>
      <c r="AN1218">
        <v>0.48813000000000001</v>
      </c>
      <c r="AO1218">
        <v>0.5</v>
      </c>
      <c r="AP1218">
        <v>65</v>
      </c>
      <c r="AQ1218">
        <v>32</v>
      </c>
      <c r="AR1218">
        <v>49</v>
      </c>
      <c r="AS1218">
        <v>96</v>
      </c>
      <c r="AT1218">
        <v>1.49</v>
      </c>
      <c r="AV1218">
        <v>2010</v>
      </c>
      <c r="AW1218">
        <v>104</v>
      </c>
      <c r="AX1218">
        <v>0.60406000000000004</v>
      </c>
      <c r="AY1218">
        <v>0.46394000000000002</v>
      </c>
      <c r="AZ1218">
        <v>0.5</v>
      </c>
      <c r="BA1218">
        <v>248</v>
      </c>
      <c r="BB1218">
        <v>115</v>
      </c>
      <c r="BC1218">
        <v>191</v>
      </c>
      <c r="BD1218">
        <v>389</v>
      </c>
      <c r="BE1218">
        <v>1.57</v>
      </c>
    </row>
    <row r="1219" spans="37:57" x14ac:dyDescent="0.3">
      <c r="AK1219">
        <v>2010</v>
      </c>
      <c r="AL1219">
        <v>105</v>
      </c>
      <c r="AM1219">
        <v>0.67695000000000005</v>
      </c>
      <c r="AN1219">
        <v>0.50575999999999999</v>
      </c>
      <c r="AO1219">
        <v>0.5</v>
      </c>
      <c r="AP1219">
        <v>33</v>
      </c>
      <c r="AQ1219">
        <v>17</v>
      </c>
      <c r="AR1219">
        <v>25</v>
      </c>
      <c r="AS1219">
        <v>47</v>
      </c>
      <c r="AT1219">
        <v>1.43</v>
      </c>
      <c r="AV1219">
        <v>2010</v>
      </c>
      <c r="AW1219">
        <v>105</v>
      </c>
      <c r="AX1219">
        <v>0.63971</v>
      </c>
      <c r="AY1219">
        <v>0.48468</v>
      </c>
      <c r="AZ1219">
        <v>0.5</v>
      </c>
      <c r="BA1219">
        <v>133</v>
      </c>
      <c r="BB1219">
        <v>64</v>
      </c>
      <c r="BC1219">
        <v>101</v>
      </c>
      <c r="BD1219">
        <v>199</v>
      </c>
      <c r="BE1219">
        <v>1.49</v>
      </c>
    </row>
    <row r="1220" spans="37:57" x14ac:dyDescent="0.3">
      <c r="AK1220">
        <v>2010</v>
      </c>
      <c r="AL1220">
        <v>106</v>
      </c>
      <c r="AM1220">
        <v>0.70667999999999997</v>
      </c>
      <c r="AN1220">
        <v>0.52217000000000002</v>
      </c>
      <c r="AO1220">
        <v>0.5</v>
      </c>
      <c r="AP1220">
        <v>16</v>
      </c>
      <c r="AQ1220">
        <v>9</v>
      </c>
      <c r="AR1220">
        <v>12</v>
      </c>
      <c r="AS1220">
        <v>23</v>
      </c>
      <c r="AT1220">
        <v>1.37</v>
      </c>
      <c r="AV1220">
        <v>2010</v>
      </c>
      <c r="AW1220">
        <v>106</v>
      </c>
      <c r="AX1220">
        <v>0.67388000000000003</v>
      </c>
      <c r="AY1220">
        <v>0.50405</v>
      </c>
      <c r="AZ1220">
        <v>0.5</v>
      </c>
      <c r="BA1220">
        <v>69</v>
      </c>
      <c r="BB1220">
        <v>35</v>
      </c>
      <c r="BC1220">
        <v>51</v>
      </c>
      <c r="BD1220">
        <v>98</v>
      </c>
      <c r="BE1220">
        <v>1.43</v>
      </c>
    </row>
    <row r="1221" spans="37:57" x14ac:dyDescent="0.3">
      <c r="AK1221">
        <v>2010</v>
      </c>
      <c r="AL1221">
        <v>107</v>
      </c>
      <c r="AM1221">
        <v>0.73473999999999995</v>
      </c>
      <c r="AN1221">
        <v>0.53734000000000004</v>
      </c>
      <c r="AO1221">
        <v>0.5</v>
      </c>
      <c r="AP1221">
        <v>8</v>
      </c>
      <c r="AQ1221">
        <v>4</v>
      </c>
      <c r="AR1221">
        <v>6</v>
      </c>
      <c r="AS1221">
        <v>10</v>
      </c>
      <c r="AT1221">
        <v>1.33</v>
      </c>
      <c r="AV1221">
        <v>2010</v>
      </c>
      <c r="AW1221">
        <v>107</v>
      </c>
      <c r="AX1221">
        <v>0.70630000000000004</v>
      </c>
      <c r="AY1221">
        <v>0.52197000000000005</v>
      </c>
      <c r="AZ1221">
        <v>0.5</v>
      </c>
      <c r="BA1221">
        <v>34</v>
      </c>
      <c r="BB1221">
        <v>18</v>
      </c>
      <c r="BC1221">
        <v>25</v>
      </c>
      <c r="BD1221">
        <v>47</v>
      </c>
      <c r="BE1221">
        <v>1.37</v>
      </c>
    </row>
    <row r="1222" spans="37:57" x14ac:dyDescent="0.3">
      <c r="AK1222">
        <v>2010</v>
      </c>
      <c r="AL1222">
        <v>108</v>
      </c>
      <c r="AM1222">
        <v>0.76102999999999998</v>
      </c>
      <c r="AN1222">
        <v>0.55125999999999997</v>
      </c>
      <c r="AO1222">
        <v>0.5</v>
      </c>
      <c r="AP1222">
        <v>4</v>
      </c>
      <c r="AQ1222">
        <v>2</v>
      </c>
      <c r="AR1222">
        <v>3</v>
      </c>
      <c r="AS1222">
        <v>5</v>
      </c>
      <c r="AT1222">
        <v>1.29</v>
      </c>
      <c r="AV1222">
        <v>2010</v>
      </c>
      <c r="AW1222">
        <v>108</v>
      </c>
      <c r="AX1222">
        <v>0.73675000000000002</v>
      </c>
      <c r="AY1222">
        <v>0.53841000000000006</v>
      </c>
      <c r="AZ1222">
        <v>0.5</v>
      </c>
      <c r="BA1222">
        <v>16</v>
      </c>
      <c r="BB1222">
        <v>9</v>
      </c>
      <c r="BC1222">
        <v>12</v>
      </c>
      <c r="BD1222">
        <v>22</v>
      </c>
      <c r="BE1222">
        <v>1.33</v>
      </c>
    </row>
    <row r="1223" spans="37:57" x14ac:dyDescent="0.3">
      <c r="AK1223">
        <v>2010</v>
      </c>
      <c r="AL1223">
        <v>109</v>
      </c>
      <c r="AM1223">
        <v>0.78547</v>
      </c>
      <c r="AN1223">
        <v>0.56398000000000004</v>
      </c>
      <c r="AO1223">
        <v>0.5</v>
      </c>
      <c r="AP1223">
        <v>2</v>
      </c>
      <c r="AQ1223">
        <v>1</v>
      </c>
      <c r="AR1223">
        <v>1</v>
      </c>
      <c r="AS1223">
        <v>2</v>
      </c>
      <c r="AT1223">
        <v>1.26</v>
      </c>
      <c r="AV1223">
        <v>2010</v>
      </c>
      <c r="AW1223">
        <v>109</v>
      </c>
      <c r="AX1223">
        <v>0.7651</v>
      </c>
      <c r="AY1223">
        <v>0.5534</v>
      </c>
      <c r="AZ1223">
        <v>0.5</v>
      </c>
      <c r="BA1223">
        <v>8</v>
      </c>
      <c r="BB1223">
        <v>4</v>
      </c>
      <c r="BC1223">
        <v>5</v>
      </c>
      <c r="BD1223">
        <v>10</v>
      </c>
      <c r="BE1223">
        <v>1.29</v>
      </c>
    </row>
    <row r="1224" spans="37:57" x14ac:dyDescent="0.3">
      <c r="AK1224">
        <v>2010</v>
      </c>
      <c r="AL1224" t="s">
        <v>10</v>
      </c>
      <c r="AM1224">
        <v>0.80803999999999998</v>
      </c>
      <c r="AN1224">
        <v>1</v>
      </c>
      <c r="AO1224">
        <v>1.24</v>
      </c>
      <c r="AP1224">
        <v>1</v>
      </c>
      <c r="AQ1224">
        <v>1</v>
      </c>
      <c r="AR1224">
        <v>1</v>
      </c>
      <c r="AS1224">
        <v>1</v>
      </c>
      <c r="AT1224">
        <v>1.24</v>
      </c>
      <c r="AV1224">
        <v>2010</v>
      </c>
      <c r="AW1224" t="s">
        <v>10</v>
      </c>
      <c r="AX1224">
        <v>0.79125999999999996</v>
      </c>
      <c r="AY1224">
        <v>1</v>
      </c>
      <c r="AZ1224">
        <v>1.26</v>
      </c>
      <c r="BA1224">
        <v>3</v>
      </c>
      <c r="BB1224">
        <v>3</v>
      </c>
      <c r="BC1224">
        <v>4</v>
      </c>
      <c r="BD1224">
        <v>4</v>
      </c>
      <c r="BE1224">
        <v>1.26</v>
      </c>
    </row>
    <row r="1225" spans="37:57" x14ac:dyDescent="0.3">
      <c r="AK1225">
        <v>2011</v>
      </c>
      <c r="AL1225">
        <v>0</v>
      </c>
      <c r="AM1225">
        <v>2.1900000000000001E-3</v>
      </c>
      <c r="AN1225">
        <v>2.1900000000000001E-3</v>
      </c>
      <c r="AO1225">
        <v>0.05</v>
      </c>
      <c r="AP1225">
        <v>100000</v>
      </c>
      <c r="AQ1225">
        <v>219</v>
      </c>
      <c r="AR1225">
        <v>99793</v>
      </c>
      <c r="AS1225">
        <v>7979305</v>
      </c>
      <c r="AT1225">
        <v>79.790000000000006</v>
      </c>
      <c r="AV1225">
        <v>2011</v>
      </c>
      <c r="AW1225">
        <v>0</v>
      </c>
      <c r="AX1225">
        <v>1.92E-3</v>
      </c>
      <c r="AY1225">
        <v>1.92E-3</v>
      </c>
      <c r="AZ1225">
        <v>0.06</v>
      </c>
      <c r="BA1225">
        <v>100000</v>
      </c>
      <c r="BB1225">
        <v>192</v>
      </c>
      <c r="BC1225">
        <v>99819</v>
      </c>
      <c r="BD1225">
        <v>8366808</v>
      </c>
      <c r="BE1225">
        <v>83.67</v>
      </c>
    </row>
    <row r="1226" spans="37:57" x14ac:dyDescent="0.3">
      <c r="AK1226">
        <v>2011</v>
      </c>
      <c r="AL1226">
        <v>1</v>
      </c>
      <c r="AM1226">
        <v>2.9999999999999997E-4</v>
      </c>
      <c r="AN1226">
        <v>2.9999999999999997E-4</v>
      </c>
      <c r="AO1226">
        <v>0.5</v>
      </c>
      <c r="AP1226">
        <v>99781</v>
      </c>
      <c r="AQ1226">
        <v>30</v>
      </c>
      <c r="AR1226">
        <v>99766</v>
      </c>
      <c r="AS1226">
        <v>7879513</v>
      </c>
      <c r="AT1226">
        <v>78.97</v>
      </c>
      <c r="AV1226">
        <v>2011</v>
      </c>
      <c r="AW1226">
        <v>1</v>
      </c>
      <c r="AX1226">
        <v>2.1000000000000001E-4</v>
      </c>
      <c r="AY1226">
        <v>2.1000000000000001E-4</v>
      </c>
      <c r="AZ1226">
        <v>0.5</v>
      </c>
      <c r="BA1226">
        <v>99808</v>
      </c>
      <c r="BB1226">
        <v>21</v>
      </c>
      <c r="BC1226">
        <v>99797</v>
      </c>
      <c r="BD1226">
        <v>8266989</v>
      </c>
      <c r="BE1226">
        <v>82.83</v>
      </c>
    </row>
    <row r="1227" spans="37:57" x14ac:dyDescent="0.3">
      <c r="AK1227">
        <v>2011</v>
      </c>
      <c r="AL1227">
        <v>2</v>
      </c>
      <c r="AM1227">
        <v>5.0000000000000002E-5</v>
      </c>
      <c r="AN1227">
        <v>5.0000000000000002E-5</v>
      </c>
      <c r="AO1227">
        <v>0.5</v>
      </c>
      <c r="AP1227">
        <v>99751</v>
      </c>
      <c r="AQ1227">
        <v>5</v>
      </c>
      <c r="AR1227">
        <v>99749</v>
      </c>
      <c r="AS1227">
        <v>7779746</v>
      </c>
      <c r="AT1227">
        <v>77.989999999999995</v>
      </c>
      <c r="AV1227">
        <v>2011</v>
      </c>
      <c r="AW1227">
        <v>2</v>
      </c>
      <c r="AX1227">
        <v>4.0000000000000003E-5</v>
      </c>
      <c r="AY1227">
        <v>4.0000000000000003E-5</v>
      </c>
      <c r="AZ1227">
        <v>0.5</v>
      </c>
      <c r="BA1227">
        <v>99787</v>
      </c>
      <c r="BB1227">
        <v>4</v>
      </c>
      <c r="BC1227">
        <v>99785</v>
      </c>
      <c r="BD1227">
        <v>8167191</v>
      </c>
      <c r="BE1227">
        <v>81.849999999999994</v>
      </c>
    </row>
    <row r="1228" spans="37:57" x14ac:dyDescent="0.3">
      <c r="AK1228">
        <v>2011</v>
      </c>
      <c r="AL1228">
        <v>3</v>
      </c>
      <c r="AM1228">
        <v>1.3999999999999999E-4</v>
      </c>
      <c r="AN1228">
        <v>1.3999999999999999E-4</v>
      </c>
      <c r="AO1228">
        <v>0.5</v>
      </c>
      <c r="AP1228">
        <v>99746</v>
      </c>
      <c r="AQ1228">
        <v>14</v>
      </c>
      <c r="AR1228">
        <v>99739</v>
      </c>
      <c r="AS1228">
        <v>7679998</v>
      </c>
      <c r="AT1228">
        <v>77</v>
      </c>
      <c r="AV1228">
        <v>2011</v>
      </c>
      <c r="AW1228">
        <v>3</v>
      </c>
      <c r="AX1228">
        <v>9.0000000000000006E-5</v>
      </c>
      <c r="AY1228">
        <v>9.0000000000000006E-5</v>
      </c>
      <c r="AZ1228">
        <v>0.5</v>
      </c>
      <c r="BA1228">
        <v>99783</v>
      </c>
      <c r="BB1228">
        <v>9</v>
      </c>
      <c r="BC1228">
        <v>99778</v>
      </c>
      <c r="BD1228">
        <v>8067407</v>
      </c>
      <c r="BE1228">
        <v>80.849999999999994</v>
      </c>
    </row>
    <row r="1229" spans="37:57" x14ac:dyDescent="0.3">
      <c r="AK1229">
        <v>2011</v>
      </c>
      <c r="AL1229">
        <v>4</v>
      </c>
      <c r="AM1229">
        <v>1.3999999999999999E-4</v>
      </c>
      <c r="AN1229">
        <v>1.3999999999999999E-4</v>
      </c>
      <c r="AO1229">
        <v>0.5</v>
      </c>
      <c r="AP1229">
        <v>99732</v>
      </c>
      <c r="AQ1229">
        <v>14</v>
      </c>
      <c r="AR1229">
        <v>99725</v>
      </c>
      <c r="AS1229">
        <v>7580259</v>
      </c>
      <c r="AT1229">
        <v>76.010000000000005</v>
      </c>
      <c r="AV1229">
        <v>2011</v>
      </c>
      <c r="AW1229">
        <v>4</v>
      </c>
      <c r="AX1229">
        <v>6.9999999999999994E-5</v>
      </c>
      <c r="AY1229">
        <v>6.9999999999999994E-5</v>
      </c>
      <c r="AZ1229">
        <v>0.5</v>
      </c>
      <c r="BA1229">
        <v>99774</v>
      </c>
      <c r="BB1229">
        <v>7</v>
      </c>
      <c r="BC1229">
        <v>99770</v>
      </c>
      <c r="BD1229">
        <v>7967628</v>
      </c>
      <c r="BE1229">
        <v>79.86</v>
      </c>
    </row>
    <row r="1230" spans="37:57" x14ac:dyDescent="0.3">
      <c r="AK1230">
        <v>2011</v>
      </c>
      <c r="AL1230">
        <v>5</v>
      </c>
      <c r="AM1230">
        <v>4.0000000000000003E-5</v>
      </c>
      <c r="AN1230">
        <v>4.0000000000000003E-5</v>
      </c>
      <c r="AO1230">
        <v>0.5</v>
      </c>
      <c r="AP1230">
        <v>99718</v>
      </c>
      <c r="AQ1230">
        <v>4</v>
      </c>
      <c r="AR1230">
        <v>99716</v>
      </c>
      <c r="AS1230">
        <v>7480534</v>
      </c>
      <c r="AT1230">
        <v>75.02</v>
      </c>
      <c r="AV1230">
        <v>2011</v>
      </c>
      <c r="AW1230">
        <v>5</v>
      </c>
      <c r="AX1230">
        <v>8.0000000000000007E-5</v>
      </c>
      <c r="AY1230">
        <v>8.0000000000000007E-5</v>
      </c>
      <c r="AZ1230">
        <v>0.5</v>
      </c>
      <c r="BA1230">
        <v>99766</v>
      </c>
      <c r="BB1230">
        <v>8</v>
      </c>
      <c r="BC1230">
        <v>99762</v>
      </c>
      <c r="BD1230">
        <v>7867858</v>
      </c>
      <c r="BE1230">
        <v>78.86</v>
      </c>
    </row>
    <row r="1231" spans="37:57" x14ac:dyDescent="0.3">
      <c r="AK1231">
        <v>2011</v>
      </c>
      <c r="AL1231">
        <v>6</v>
      </c>
      <c r="AM1231">
        <v>6.9999999999999994E-5</v>
      </c>
      <c r="AN1231">
        <v>6.9999999999999994E-5</v>
      </c>
      <c r="AO1231">
        <v>0.5</v>
      </c>
      <c r="AP1231">
        <v>99715</v>
      </c>
      <c r="AQ1231">
        <v>7</v>
      </c>
      <c r="AR1231">
        <v>99711</v>
      </c>
      <c r="AS1231">
        <v>7380817</v>
      </c>
      <c r="AT1231">
        <v>74.02</v>
      </c>
      <c r="AV1231">
        <v>2011</v>
      </c>
      <c r="AW1231">
        <v>6</v>
      </c>
      <c r="AX1231">
        <v>4.0000000000000003E-5</v>
      </c>
      <c r="AY1231">
        <v>4.0000000000000003E-5</v>
      </c>
      <c r="AZ1231">
        <v>0.5</v>
      </c>
      <c r="BA1231">
        <v>99759</v>
      </c>
      <c r="BB1231">
        <v>4</v>
      </c>
      <c r="BC1231">
        <v>99757</v>
      </c>
      <c r="BD1231">
        <v>7768096</v>
      </c>
      <c r="BE1231">
        <v>77.87</v>
      </c>
    </row>
    <row r="1232" spans="37:57" x14ac:dyDescent="0.3">
      <c r="AK1232">
        <v>2011</v>
      </c>
      <c r="AL1232">
        <v>7</v>
      </c>
      <c r="AM1232">
        <v>1.2999999999999999E-4</v>
      </c>
      <c r="AN1232">
        <v>1.2999999999999999E-4</v>
      </c>
      <c r="AO1232">
        <v>0.5</v>
      </c>
      <c r="AP1232">
        <v>99707</v>
      </c>
      <c r="AQ1232">
        <v>13</v>
      </c>
      <c r="AR1232">
        <v>99701</v>
      </c>
      <c r="AS1232">
        <v>7281106</v>
      </c>
      <c r="AT1232">
        <v>73.02</v>
      </c>
      <c r="AV1232">
        <v>2011</v>
      </c>
      <c r="AW1232">
        <v>7</v>
      </c>
      <c r="AX1232">
        <v>8.0000000000000007E-5</v>
      </c>
      <c r="AY1232">
        <v>8.0000000000000007E-5</v>
      </c>
      <c r="AZ1232">
        <v>0.5</v>
      </c>
      <c r="BA1232">
        <v>99755</v>
      </c>
      <c r="BB1232">
        <v>8</v>
      </c>
      <c r="BC1232">
        <v>99751</v>
      </c>
      <c r="BD1232">
        <v>7668339</v>
      </c>
      <c r="BE1232">
        <v>76.87</v>
      </c>
    </row>
    <row r="1233" spans="37:57" x14ac:dyDescent="0.3">
      <c r="AK1233">
        <v>2011</v>
      </c>
      <c r="AL1233">
        <v>8</v>
      </c>
      <c r="AM1233">
        <v>4.0000000000000003E-5</v>
      </c>
      <c r="AN1233">
        <v>4.0000000000000003E-5</v>
      </c>
      <c r="AO1233">
        <v>0.5</v>
      </c>
      <c r="AP1233">
        <v>99694</v>
      </c>
      <c r="AQ1233">
        <v>4</v>
      </c>
      <c r="AR1233">
        <v>99692</v>
      </c>
      <c r="AS1233">
        <v>7181406</v>
      </c>
      <c r="AT1233">
        <v>72.03</v>
      </c>
      <c r="AV1233">
        <v>2011</v>
      </c>
      <c r="AW1233">
        <v>8</v>
      </c>
      <c r="AX1233">
        <v>1.8000000000000001E-4</v>
      </c>
      <c r="AY1233">
        <v>1.8000000000000001E-4</v>
      </c>
      <c r="AZ1233">
        <v>0.5</v>
      </c>
      <c r="BA1233">
        <v>99747</v>
      </c>
      <c r="BB1233">
        <v>18</v>
      </c>
      <c r="BC1233">
        <v>99738</v>
      </c>
      <c r="BD1233">
        <v>7568588</v>
      </c>
      <c r="BE1233">
        <v>75.88</v>
      </c>
    </row>
    <row r="1234" spans="37:57" x14ac:dyDescent="0.3">
      <c r="AK1234">
        <v>2011</v>
      </c>
      <c r="AL1234">
        <v>9</v>
      </c>
      <c r="AM1234">
        <v>1.3999999999999999E-4</v>
      </c>
      <c r="AN1234">
        <v>1.3999999999999999E-4</v>
      </c>
      <c r="AO1234">
        <v>0.5</v>
      </c>
      <c r="AP1234">
        <v>99691</v>
      </c>
      <c r="AQ1234">
        <v>14</v>
      </c>
      <c r="AR1234">
        <v>99684</v>
      </c>
      <c r="AS1234">
        <v>7081713</v>
      </c>
      <c r="AT1234">
        <v>71.040000000000006</v>
      </c>
      <c r="AV1234">
        <v>2011</v>
      </c>
      <c r="AW1234">
        <v>9</v>
      </c>
      <c r="AX1234">
        <v>1.2E-4</v>
      </c>
      <c r="AY1234">
        <v>1.2E-4</v>
      </c>
      <c r="AZ1234">
        <v>0.5</v>
      </c>
      <c r="BA1234">
        <v>99729</v>
      </c>
      <c r="BB1234">
        <v>12</v>
      </c>
      <c r="BC1234">
        <v>99723</v>
      </c>
      <c r="BD1234">
        <v>7468850</v>
      </c>
      <c r="BE1234">
        <v>74.89</v>
      </c>
    </row>
    <row r="1235" spans="37:57" x14ac:dyDescent="0.3">
      <c r="AK1235">
        <v>2011</v>
      </c>
      <c r="AL1235">
        <v>10</v>
      </c>
      <c r="AM1235">
        <v>6.0000000000000002E-5</v>
      </c>
      <c r="AN1235">
        <v>6.0000000000000002E-5</v>
      </c>
      <c r="AO1235">
        <v>0.5</v>
      </c>
      <c r="AP1235">
        <v>99677</v>
      </c>
      <c r="AQ1235">
        <v>6</v>
      </c>
      <c r="AR1235">
        <v>99674</v>
      </c>
      <c r="AS1235">
        <v>6982030</v>
      </c>
      <c r="AT1235">
        <v>70.05</v>
      </c>
      <c r="AV1235">
        <v>2011</v>
      </c>
      <c r="AW1235">
        <v>10</v>
      </c>
      <c r="AX1235">
        <v>1.4999999999999999E-4</v>
      </c>
      <c r="AY1235">
        <v>1.4999999999999999E-4</v>
      </c>
      <c r="AZ1235">
        <v>0.5</v>
      </c>
      <c r="BA1235">
        <v>99717</v>
      </c>
      <c r="BB1235">
        <v>15</v>
      </c>
      <c r="BC1235">
        <v>99710</v>
      </c>
      <c r="BD1235">
        <v>7369127</v>
      </c>
      <c r="BE1235">
        <v>73.900000000000006</v>
      </c>
    </row>
    <row r="1236" spans="37:57" x14ac:dyDescent="0.3">
      <c r="AK1236">
        <v>2011</v>
      </c>
      <c r="AL1236">
        <v>11</v>
      </c>
      <c r="AM1236">
        <v>8.0000000000000007E-5</v>
      </c>
      <c r="AN1236">
        <v>8.0000000000000007E-5</v>
      </c>
      <c r="AO1236">
        <v>0.5</v>
      </c>
      <c r="AP1236">
        <v>99671</v>
      </c>
      <c r="AQ1236">
        <v>8</v>
      </c>
      <c r="AR1236">
        <v>99667</v>
      </c>
      <c r="AS1236">
        <v>6882356</v>
      </c>
      <c r="AT1236">
        <v>69.05</v>
      </c>
      <c r="AV1236">
        <v>2011</v>
      </c>
      <c r="AW1236">
        <v>11</v>
      </c>
      <c r="AX1236">
        <v>1.1E-4</v>
      </c>
      <c r="AY1236">
        <v>1.1E-4</v>
      </c>
      <c r="AZ1236">
        <v>0.5</v>
      </c>
      <c r="BA1236">
        <v>99702</v>
      </c>
      <c r="BB1236">
        <v>11</v>
      </c>
      <c r="BC1236">
        <v>99697</v>
      </c>
      <c r="BD1236">
        <v>7269417</v>
      </c>
      <c r="BE1236">
        <v>72.91</v>
      </c>
    </row>
    <row r="1237" spans="37:57" x14ac:dyDescent="0.3">
      <c r="AK1237">
        <v>2011</v>
      </c>
      <c r="AL1237">
        <v>12</v>
      </c>
      <c r="AM1237">
        <v>6.0000000000000002E-5</v>
      </c>
      <c r="AN1237">
        <v>6.0000000000000002E-5</v>
      </c>
      <c r="AO1237">
        <v>0.5</v>
      </c>
      <c r="AP1237">
        <v>99663</v>
      </c>
      <c r="AQ1237">
        <v>6</v>
      </c>
      <c r="AR1237">
        <v>99660</v>
      </c>
      <c r="AS1237">
        <v>6782689</v>
      </c>
      <c r="AT1237">
        <v>68.06</v>
      </c>
      <c r="AV1237">
        <v>2011</v>
      </c>
      <c r="AW1237">
        <v>12</v>
      </c>
      <c r="AX1237">
        <v>6.0000000000000002E-5</v>
      </c>
      <c r="AY1237">
        <v>6.0000000000000002E-5</v>
      </c>
      <c r="AZ1237">
        <v>0.5</v>
      </c>
      <c r="BA1237">
        <v>99692</v>
      </c>
      <c r="BB1237">
        <v>6</v>
      </c>
      <c r="BC1237">
        <v>99688</v>
      </c>
      <c r="BD1237">
        <v>7169720</v>
      </c>
      <c r="BE1237">
        <v>71.92</v>
      </c>
    </row>
    <row r="1238" spans="37:57" x14ac:dyDescent="0.3">
      <c r="AK1238">
        <v>2011</v>
      </c>
      <c r="AL1238">
        <v>13</v>
      </c>
      <c r="AM1238">
        <v>1.2E-4</v>
      </c>
      <c r="AN1238">
        <v>1.2E-4</v>
      </c>
      <c r="AO1238">
        <v>0.5</v>
      </c>
      <c r="AP1238">
        <v>99657</v>
      </c>
      <c r="AQ1238">
        <v>12</v>
      </c>
      <c r="AR1238">
        <v>99651</v>
      </c>
      <c r="AS1238">
        <v>6683029</v>
      </c>
      <c r="AT1238">
        <v>67.06</v>
      </c>
      <c r="AV1238">
        <v>2011</v>
      </c>
      <c r="AW1238">
        <v>13</v>
      </c>
      <c r="AX1238">
        <v>4.0000000000000003E-5</v>
      </c>
      <c r="AY1238">
        <v>4.0000000000000003E-5</v>
      </c>
      <c r="AZ1238">
        <v>0.5</v>
      </c>
      <c r="BA1238">
        <v>99685</v>
      </c>
      <c r="BB1238">
        <v>4</v>
      </c>
      <c r="BC1238">
        <v>99683</v>
      </c>
      <c r="BD1238">
        <v>7070032</v>
      </c>
      <c r="BE1238">
        <v>70.92</v>
      </c>
    </row>
    <row r="1239" spans="37:57" x14ac:dyDescent="0.3">
      <c r="AK1239">
        <v>2011</v>
      </c>
      <c r="AL1239">
        <v>14</v>
      </c>
      <c r="AM1239">
        <v>1.2E-4</v>
      </c>
      <c r="AN1239">
        <v>1.2E-4</v>
      </c>
      <c r="AO1239">
        <v>0.5</v>
      </c>
      <c r="AP1239">
        <v>99645</v>
      </c>
      <c r="AQ1239">
        <v>12</v>
      </c>
      <c r="AR1239">
        <v>99639</v>
      </c>
      <c r="AS1239">
        <v>6583378</v>
      </c>
      <c r="AT1239">
        <v>66.069999999999993</v>
      </c>
      <c r="AV1239">
        <v>2011</v>
      </c>
      <c r="AW1239">
        <v>14</v>
      </c>
      <c r="AX1239">
        <v>8.0000000000000007E-5</v>
      </c>
      <c r="AY1239">
        <v>8.0000000000000007E-5</v>
      </c>
      <c r="AZ1239">
        <v>0.5</v>
      </c>
      <c r="BA1239">
        <v>99681</v>
      </c>
      <c r="BB1239">
        <v>8</v>
      </c>
      <c r="BC1239">
        <v>99677</v>
      </c>
      <c r="BD1239">
        <v>6970349</v>
      </c>
      <c r="BE1239">
        <v>69.930000000000007</v>
      </c>
    </row>
    <row r="1240" spans="37:57" x14ac:dyDescent="0.3">
      <c r="AK1240">
        <v>2011</v>
      </c>
      <c r="AL1240">
        <v>15</v>
      </c>
      <c r="AM1240">
        <v>1.8000000000000001E-4</v>
      </c>
      <c r="AN1240">
        <v>1.8000000000000001E-4</v>
      </c>
      <c r="AO1240">
        <v>0.5</v>
      </c>
      <c r="AP1240">
        <v>99633</v>
      </c>
      <c r="AQ1240">
        <v>18</v>
      </c>
      <c r="AR1240">
        <v>99624</v>
      </c>
      <c r="AS1240">
        <v>6483739</v>
      </c>
      <c r="AT1240">
        <v>65.08</v>
      </c>
      <c r="AV1240">
        <v>2011</v>
      </c>
      <c r="AW1240">
        <v>15</v>
      </c>
      <c r="AX1240">
        <v>1.2E-4</v>
      </c>
      <c r="AY1240">
        <v>1.2E-4</v>
      </c>
      <c r="AZ1240">
        <v>0.5</v>
      </c>
      <c r="BA1240">
        <v>99673</v>
      </c>
      <c r="BB1240">
        <v>12</v>
      </c>
      <c r="BC1240">
        <v>99667</v>
      </c>
      <c r="BD1240">
        <v>6870672</v>
      </c>
      <c r="BE1240">
        <v>68.930000000000007</v>
      </c>
    </row>
    <row r="1241" spans="37:57" x14ac:dyDescent="0.3">
      <c r="AK1241">
        <v>2011</v>
      </c>
      <c r="AL1241">
        <v>16</v>
      </c>
      <c r="AM1241">
        <v>1.9000000000000001E-4</v>
      </c>
      <c r="AN1241">
        <v>1.9000000000000001E-4</v>
      </c>
      <c r="AO1241">
        <v>0.5</v>
      </c>
      <c r="AP1241">
        <v>99615</v>
      </c>
      <c r="AQ1241">
        <v>18</v>
      </c>
      <c r="AR1241">
        <v>99606</v>
      </c>
      <c r="AS1241">
        <v>6384115</v>
      </c>
      <c r="AT1241">
        <v>64.09</v>
      </c>
      <c r="AV1241">
        <v>2011</v>
      </c>
      <c r="AW1241">
        <v>16</v>
      </c>
      <c r="AX1241">
        <v>1.3999999999999999E-4</v>
      </c>
      <c r="AY1241">
        <v>1.3999999999999999E-4</v>
      </c>
      <c r="AZ1241">
        <v>0.5</v>
      </c>
      <c r="BA1241">
        <v>99661</v>
      </c>
      <c r="BB1241">
        <v>14</v>
      </c>
      <c r="BC1241">
        <v>99654</v>
      </c>
      <c r="BD1241">
        <v>6771005</v>
      </c>
      <c r="BE1241">
        <v>67.94</v>
      </c>
    </row>
    <row r="1242" spans="37:57" x14ac:dyDescent="0.3">
      <c r="AK1242">
        <v>2011</v>
      </c>
      <c r="AL1242">
        <v>17</v>
      </c>
      <c r="AM1242">
        <v>4.0000000000000002E-4</v>
      </c>
      <c r="AN1242">
        <v>4.0000000000000002E-4</v>
      </c>
      <c r="AO1242">
        <v>0.5</v>
      </c>
      <c r="AP1242">
        <v>99597</v>
      </c>
      <c r="AQ1242">
        <v>39</v>
      </c>
      <c r="AR1242">
        <v>99577</v>
      </c>
      <c r="AS1242">
        <v>6284509</v>
      </c>
      <c r="AT1242">
        <v>63.1</v>
      </c>
      <c r="AV1242">
        <v>2011</v>
      </c>
      <c r="AW1242">
        <v>17</v>
      </c>
      <c r="AX1242">
        <v>2.2000000000000001E-4</v>
      </c>
      <c r="AY1242">
        <v>2.2000000000000001E-4</v>
      </c>
      <c r="AZ1242">
        <v>0.5</v>
      </c>
      <c r="BA1242">
        <v>99647</v>
      </c>
      <c r="BB1242">
        <v>22</v>
      </c>
      <c r="BC1242">
        <v>99636</v>
      </c>
      <c r="BD1242">
        <v>6671351</v>
      </c>
      <c r="BE1242">
        <v>66.95</v>
      </c>
    </row>
    <row r="1243" spans="37:57" x14ac:dyDescent="0.3">
      <c r="AK1243">
        <v>2011</v>
      </c>
      <c r="AL1243">
        <v>18</v>
      </c>
      <c r="AM1243">
        <v>3.8999999999999999E-4</v>
      </c>
      <c r="AN1243">
        <v>3.8999999999999999E-4</v>
      </c>
      <c r="AO1243">
        <v>0.5</v>
      </c>
      <c r="AP1243">
        <v>99557</v>
      </c>
      <c r="AQ1243">
        <v>39</v>
      </c>
      <c r="AR1243">
        <v>99537</v>
      </c>
      <c r="AS1243">
        <v>6184932</v>
      </c>
      <c r="AT1243">
        <v>62.12</v>
      </c>
      <c r="AV1243">
        <v>2011</v>
      </c>
      <c r="AW1243">
        <v>18</v>
      </c>
      <c r="AX1243">
        <v>2.9999999999999997E-4</v>
      </c>
      <c r="AY1243">
        <v>2.9999999999999997E-4</v>
      </c>
      <c r="AZ1243">
        <v>0.5</v>
      </c>
      <c r="BA1243">
        <v>99625</v>
      </c>
      <c r="BB1243">
        <v>30</v>
      </c>
      <c r="BC1243">
        <v>99610</v>
      </c>
      <c r="BD1243">
        <v>6571715</v>
      </c>
      <c r="BE1243">
        <v>65.959999999999994</v>
      </c>
    </row>
    <row r="1244" spans="37:57" x14ac:dyDescent="0.3">
      <c r="AK1244">
        <v>2011</v>
      </c>
      <c r="AL1244">
        <v>19</v>
      </c>
      <c r="AM1244">
        <v>5.9000000000000003E-4</v>
      </c>
      <c r="AN1244">
        <v>5.9000000000000003E-4</v>
      </c>
      <c r="AO1244">
        <v>0.5</v>
      </c>
      <c r="AP1244">
        <v>99518</v>
      </c>
      <c r="AQ1244">
        <v>58</v>
      </c>
      <c r="AR1244">
        <v>99489</v>
      </c>
      <c r="AS1244">
        <v>6085395</v>
      </c>
      <c r="AT1244">
        <v>61.15</v>
      </c>
      <c r="AV1244">
        <v>2011</v>
      </c>
      <c r="AW1244">
        <v>19</v>
      </c>
      <c r="AX1244">
        <v>2.0000000000000001E-4</v>
      </c>
      <c r="AY1244">
        <v>2.0000000000000001E-4</v>
      </c>
      <c r="AZ1244">
        <v>0.5</v>
      </c>
      <c r="BA1244">
        <v>99595</v>
      </c>
      <c r="BB1244">
        <v>20</v>
      </c>
      <c r="BC1244">
        <v>99585</v>
      </c>
      <c r="BD1244">
        <v>6472105</v>
      </c>
      <c r="BE1244">
        <v>64.98</v>
      </c>
    </row>
    <row r="1245" spans="37:57" x14ac:dyDescent="0.3">
      <c r="AK1245">
        <v>2011</v>
      </c>
      <c r="AL1245">
        <v>20</v>
      </c>
      <c r="AM1245">
        <v>4.4999999999999999E-4</v>
      </c>
      <c r="AN1245">
        <v>4.4999999999999999E-4</v>
      </c>
      <c r="AO1245">
        <v>0.5</v>
      </c>
      <c r="AP1245">
        <v>99460</v>
      </c>
      <c r="AQ1245">
        <v>45</v>
      </c>
      <c r="AR1245">
        <v>99437</v>
      </c>
      <c r="AS1245">
        <v>5985906</v>
      </c>
      <c r="AT1245">
        <v>60.18</v>
      </c>
      <c r="AV1245">
        <v>2011</v>
      </c>
      <c r="AW1245">
        <v>20</v>
      </c>
      <c r="AX1245">
        <v>2.7E-4</v>
      </c>
      <c r="AY1245">
        <v>2.7E-4</v>
      </c>
      <c r="AZ1245">
        <v>0.5</v>
      </c>
      <c r="BA1245">
        <v>99575</v>
      </c>
      <c r="BB1245">
        <v>27</v>
      </c>
      <c r="BC1245">
        <v>99561</v>
      </c>
      <c r="BD1245">
        <v>6372520</v>
      </c>
      <c r="BE1245">
        <v>64</v>
      </c>
    </row>
    <row r="1246" spans="37:57" x14ac:dyDescent="0.3">
      <c r="AK1246">
        <v>2011</v>
      </c>
      <c r="AL1246">
        <v>21</v>
      </c>
      <c r="AM1246">
        <v>6.9999999999999999E-4</v>
      </c>
      <c r="AN1246">
        <v>6.9999999999999999E-4</v>
      </c>
      <c r="AO1246">
        <v>0.5</v>
      </c>
      <c r="AP1246">
        <v>99415</v>
      </c>
      <c r="AQ1246">
        <v>69</v>
      </c>
      <c r="AR1246">
        <v>99380</v>
      </c>
      <c r="AS1246">
        <v>5886469</v>
      </c>
      <c r="AT1246">
        <v>59.21</v>
      </c>
      <c r="AV1246">
        <v>2011</v>
      </c>
      <c r="AW1246">
        <v>21</v>
      </c>
      <c r="AX1246">
        <v>1.9000000000000001E-4</v>
      </c>
      <c r="AY1246">
        <v>1.9000000000000001E-4</v>
      </c>
      <c r="AZ1246">
        <v>0.5</v>
      </c>
      <c r="BA1246">
        <v>99547</v>
      </c>
      <c r="BB1246">
        <v>19</v>
      </c>
      <c r="BC1246">
        <v>99538</v>
      </c>
      <c r="BD1246">
        <v>6272959</v>
      </c>
      <c r="BE1246">
        <v>63.01</v>
      </c>
    </row>
    <row r="1247" spans="37:57" x14ac:dyDescent="0.3">
      <c r="AK1247">
        <v>2011</v>
      </c>
      <c r="AL1247">
        <v>22</v>
      </c>
      <c r="AM1247">
        <v>6.0999999999999997E-4</v>
      </c>
      <c r="AN1247">
        <v>6.0999999999999997E-4</v>
      </c>
      <c r="AO1247">
        <v>0.5</v>
      </c>
      <c r="AP1247">
        <v>99346</v>
      </c>
      <c r="AQ1247">
        <v>61</v>
      </c>
      <c r="AR1247">
        <v>99316</v>
      </c>
      <c r="AS1247">
        <v>5787089</v>
      </c>
      <c r="AT1247">
        <v>58.25</v>
      </c>
      <c r="AV1247">
        <v>2011</v>
      </c>
      <c r="AW1247">
        <v>22</v>
      </c>
      <c r="AX1247">
        <v>2.4000000000000001E-4</v>
      </c>
      <c r="AY1247">
        <v>2.4000000000000001E-4</v>
      </c>
      <c r="AZ1247">
        <v>0.5</v>
      </c>
      <c r="BA1247">
        <v>99529</v>
      </c>
      <c r="BB1247">
        <v>24</v>
      </c>
      <c r="BC1247">
        <v>99517</v>
      </c>
      <c r="BD1247">
        <v>6173421</v>
      </c>
      <c r="BE1247">
        <v>62.03</v>
      </c>
    </row>
    <row r="1248" spans="37:57" x14ac:dyDescent="0.3">
      <c r="AK1248">
        <v>2011</v>
      </c>
      <c r="AL1248">
        <v>23</v>
      </c>
      <c r="AM1248">
        <v>7.1000000000000002E-4</v>
      </c>
      <c r="AN1248">
        <v>7.1000000000000002E-4</v>
      </c>
      <c r="AO1248">
        <v>0.5</v>
      </c>
      <c r="AP1248">
        <v>99285</v>
      </c>
      <c r="AQ1248">
        <v>70</v>
      </c>
      <c r="AR1248">
        <v>99250</v>
      </c>
      <c r="AS1248">
        <v>5687773</v>
      </c>
      <c r="AT1248">
        <v>57.29</v>
      </c>
      <c r="AV1248">
        <v>2011</v>
      </c>
      <c r="AW1248">
        <v>23</v>
      </c>
      <c r="AX1248">
        <v>2.1000000000000001E-4</v>
      </c>
      <c r="AY1248">
        <v>2.1000000000000001E-4</v>
      </c>
      <c r="AZ1248">
        <v>0.5</v>
      </c>
      <c r="BA1248">
        <v>99505</v>
      </c>
      <c r="BB1248">
        <v>21</v>
      </c>
      <c r="BC1248">
        <v>99494</v>
      </c>
      <c r="BD1248">
        <v>6073904</v>
      </c>
      <c r="BE1248">
        <v>61.04</v>
      </c>
    </row>
    <row r="1249" spans="37:57" x14ac:dyDescent="0.3">
      <c r="AK1249">
        <v>2011</v>
      </c>
      <c r="AL1249">
        <v>24</v>
      </c>
      <c r="AM1249">
        <v>6.6E-4</v>
      </c>
      <c r="AN1249">
        <v>6.6E-4</v>
      </c>
      <c r="AO1249">
        <v>0.5</v>
      </c>
      <c r="AP1249">
        <v>99215</v>
      </c>
      <c r="AQ1249">
        <v>65</v>
      </c>
      <c r="AR1249">
        <v>99182</v>
      </c>
      <c r="AS1249">
        <v>5588523</v>
      </c>
      <c r="AT1249">
        <v>56.33</v>
      </c>
      <c r="AV1249">
        <v>2011</v>
      </c>
      <c r="AW1249">
        <v>24</v>
      </c>
      <c r="AX1249">
        <v>3.2000000000000003E-4</v>
      </c>
      <c r="AY1249">
        <v>3.2000000000000003E-4</v>
      </c>
      <c r="AZ1249">
        <v>0.5</v>
      </c>
      <c r="BA1249">
        <v>99484</v>
      </c>
      <c r="BB1249">
        <v>32</v>
      </c>
      <c r="BC1249">
        <v>99468</v>
      </c>
      <c r="BD1249">
        <v>5974410</v>
      </c>
      <c r="BE1249">
        <v>60.05</v>
      </c>
    </row>
    <row r="1250" spans="37:57" x14ac:dyDescent="0.3">
      <c r="AK1250">
        <v>2011</v>
      </c>
      <c r="AL1250">
        <v>25</v>
      </c>
      <c r="AM1250">
        <v>6.4000000000000005E-4</v>
      </c>
      <c r="AN1250">
        <v>6.4000000000000005E-4</v>
      </c>
      <c r="AO1250">
        <v>0.5</v>
      </c>
      <c r="AP1250">
        <v>99150</v>
      </c>
      <c r="AQ1250">
        <v>64</v>
      </c>
      <c r="AR1250">
        <v>99118</v>
      </c>
      <c r="AS1250">
        <v>5489341</v>
      </c>
      <c r="AT1250">
        <v>55.36</v>
      </c>
      <c r="AV1250">
        <v>2011</v>
      </c>
      <c r="AW1250">
        <v>25</v>
      </c>
      <c r="AX1250">
        <v>3.2000000000000003E-4</v>
      </c>
      <c r="AY1250">
        <v>3.2000000000000003E-4</v>
      </c>
      <c r="AZ1250">
        <v>0.5</v>
      </c>
      <c r="BA1250">
        <v>99452</v>
      </c>
      <c r="BB1250">
        <v>32</v>
      </c>
      <c r="BC1250">
        <v>99436</v>
      </c>
      <c r="BD1250">
        <v>5874942</v>
      </c>
      <c r="BE1250">
        <v>59.07</v>
      </c>
    </row>
    <row r="1251" spans="37:57" x14ac:dyDescent="0.3">
      <c r="AK1251">
        <v>2011</v>
      </c>
      <c r="AL1251">
        <v>26</v>
      </c>
      <c r="AM1251">
        <v>6.4999999999999997E-4</v>
      </c>
      <c r="AN1251">
        <v>6.4999999999999997E-4</v>
      </c>
      <c r="AO1251">
        <v>0.5</v>
      </c>
      <c r="AP1251">
        <v>99086</v>
      </c>
      <c r="AQ1251">
        <v>65</v>
      </c>
      <c r="AR1251">
        <v>99053</v>
      </c>
      <c r="AS1251">
        <v>5390223</v>
      </c>
      <c r="AT1251">
        <v>54.4</v>
      </c>
      <c r="AV1251">
        <v>2011</v>
      </c>
      <c r="AW1251">
        <v>26</v>
      </c>
      <c r="AX1251">
        <v>2.9E-4</v>
      </c>
      <c r="AY1251">
        <v>2.9E-4</v>
      </c>
      <c r="AZ1251">
        <v>0.5</v>
      </c>
      <c r="BA1251">
        <v>99420</v>
      </c>
      <c r="BB1251">
        <v>29</v>
      </c>
      <c r="BC1251">
        <v>99406</v>
      </c>
      <c r="BD1251">
        <v>5775506</v>
      </c>
      <c r="BE1251">
        <v>58.09</v>
      </c>
    </row>
    <row r="1252" spans="37:57" x14ac:dyDescent="0.3">
      <c r="AK1252">
        <v>2011</v>
      </c>
      <c r="AL1252">
        <v>27</v>
      </c>
      <c r="AM1252">
        <v>6.4999999999999997E-4</v>
      </c>
      <c r="AN1252">
        <v>6.4999999999999997E-4</v>
      </c>
      <c r="AO1252">
        <v>0.5</v>
      </c>
      <c r="AP1252">
        <v>99021</v>
      </c>
      <c r="AQ1252">
        <v>64</v>
      </c>
      <c r="AR1252">
        <v>98989</v>
      </c>
      <c r="AS1252">
        <v>5291170</v>
      </c>
      <c r="AT1252">
        <v>53.43</v>
      </c>
      <c r="AV1252">
        <v>2011</v>
      </c>
      <c r="AW1252">
        <v>27</v>
      </c>
      <c r="AX1252">
        <v>2.7999999999999998E-4</v>
      </c>
      <c r="AY1252">
        <v>2.7999999999999998E-4</v>
      </c>
      <c r="AZ1252">
        <v>0.5</v>
      </c>
      <c r="BA1252">
        <v>99391</v>
      </c>
      <c r="BB1252">
        <v>28</v>
      </c>
      <c r="BC1252">
        <v>99377</v>
      </c>
      <c r="BD1252">
        <v>5676100</v>
      </c>
      <c r="BE1252">
        <v>57.11</v>
      </c>
    </row>
    <row r="1253" spans="37:57" x14ac:dyDescent="0.3">
      <c r="AK1253">
        <v>2011</v>
      </c>
      <c r="AL1253">
        <v>28</v>
      </c>
      <c r="AM1253">
        <v>6.8999999999999997E-4</v>
      </c>
      <c r="AN1253">
        <v>6.8999999999999997E-4</v>
      </c>
      <c r="AO1253">
        <v>0.5</v>
      </c>
      <c r="AP1253">
        <v>98957</v>
      </c>
      <c r="AQ1253">
        <v>68</v>
      </c>
      <c r="AR1253">
        <v>98923</v>
      </c>
      <c r="AS1253">
        <v>5192181</v>
      </c>
      <c r="AT1253">
        <v>52.47</v>
      </c>
      <c r="AV1253">
        <v>2011</v>
      </c>
      <c r="AW1253">
        <v>28</v>
      </c>
      <c r="AX1253">
        <v>2.5000000000000001E-4</v>
      </c>
      <c r="AY1253">
        <v>2.5000000000000001E-4</v>
      </c>
      <c r="AZ1253">
        <v>0.5</v>
      </c>
      <c r="BA1253">
        <v>99363</v>
      </c>
      <c r="BB1253">
        <v>25</v>
      </c>
      <c r="BC1253">
        <v>99350</v>
      </c>
      <c r="BD1253">
        <v>5576723</v>
      </c>
      <c r="BE1253">
        <v>56.12</v>
      </c>
    </row>
    <row r="1254" spans="37:57" x14ac:dyDescent="0.3">
      <c r="AK1254">
        <v>2011</v>
      </c>
      <c r="AL1254">
        <v>29</v>
      </c>
      <c r="AM1254">
        <v>6.4000000000000005E-4</v>
      </c>
      <c r="AN1254">
        <v>6.4000000000000005E-4</v>
      </c>
      <c r="AO1254">
        <v>0.5</v>
      </c>
      <c r="AP1254">
        <v>98889</v>
      </c>
      <c r="AQ1254">
        <v>63</v>
      </c>
      <c r="AR1254">
        <v>98857</v>
      </c>
      <c r="AS1254">
        <v>5093258</v>
      </c>
      <c r="AT1254">
        <v>51.5</v>
      </c>
      <c r="AV1254">
        <v>2011</v>
      </c>
      <c r="AW1254">
        <v>29</v>
      </c>
      <c r="AX1254">
        <v>4.0999999999999999E-4</v>
      </c>
      <c r="AY1254">
        <v>4.0999999999999999E-4</v>
      </c>
      <c r="AZ1254">
        <v>0.5</v>
      </c>
      <c r="BA1254">
        <v>99338</v>
      </c>
      <c r="BB1254">
        <v>40</v>
      </c>
      <c r="BC1254">
        <v>99318</v>
      </c>
      <c r="BD1254">
        <v>5477373</v>
      </c>
      <c r="BE1254">
        <v>55.14</v>
      </c>
    </row>
    <row r="1255" spans="37:57" x14ac:dyDescent="0.3">
      <c r="AK1255">
        <v>2011</v>
      </c>
      <c r="AL1255">
        <v>30</v>
      </c>
      <c r="AM1255">
        <v>6.3000000000000003E-4</v>
      </c>
      <c r="AN1255">
        <v>6.3000000000000003E-4</v>
      </c>
      <c r="AO1255">
        <v>0.5</v>
      </c>
      <c r="AP1255">
        <v>98826</v>
      </c>
      <c r="AQ1255">
        <v>62</v>
      </c>
      <c r="AR1255">
        <v>98795</v>
      </c>
      <c r="AS1255">
        <v>4994401</v>
      </c>
      <c r="AT1255">
        <v>50.54</v>
      </c>
      <c r="AV1255">
        <v>2011</v>
      </c>
      <c r="AW1255">
        <v>30</v>
      </c>
      <c r="AX1255">
        <v>2.4000000000000001E-4</v>
      </c>
      <c r="AY1255">
        <v>2.4000000000000001E-4</v>
      </c>
      <c r="AZ1255">
        <v>0.5</v>
      </c>
      <c r="BA1255">
        <v>99298</v>
      </c>
      <c r="BB1255">
        <v>24</v>
      </c>
      <c r="BC1255">
        <v>99286</v>
      </c>
      <c r="BD1255">
        <v>5378055</v>
      </c>
      <c r="BE1255">
        <v>54.16</v>
      </c>
    </row>
    <row r="1256" spans="37:57" x14ac:dyDescent="0.3">
      <c r="AK1256">
        <v>2011</v>
      </c>
      <c r="AL1256">
        <v>31</v>
      </c>
      <c r="AM1256">
        <v>8.8999999999999995E-4</v>
      </c>
      <c r="AN1256">
        <v>8.8999999999999995E-4</v>
      </c>
      <c r="AO1256">
        <v>0.5</v>
      </c>
      <c r="AP1256">
        <v>98763</v>
      </c>
      <c r="AQ1256">
        <v>88</v>
      </c>
      <c r="AR1256">
        <v>98719</v>
      </c>
      <c r="AS1256">
        <v>4895607</v>
      </c>
      <c r="AT1256">
        <v>49.57</v>
      </c>
      <c r="AV1256">
        <v>2011</v>
      </c>
      <c r="AW1256">
        <v>31</v>
      </c>
      <c r="AX1256">
        <v>3.1E-4</v>
      </c>
      <c r="AY1256">
        <v>3.1E-4</v>
      </c>
      <c r="AZ1256">
        <v>0.5</v>
      </c>
      <c r="BA1256">
        <v>99274</v>
      </c>
      <c r="BB1256">
        <v>31</v>
      </c>
      <c r="BC1256">
        <v>99258</v>
      </c>
      <c r="BD1256">
        <v>5278770</v>
      </c>
      <c r="BE1256">
        <v>53.17</v>
      </c>
    </row>
    <row r="1257" spans="37:57" x14ac:dyDescent="0.3">
      <c r="AK1257">
        <v>2011</v>
      </c>
      <c r="AL1257">
        <v>32</v>
      </c>
      <c r="AM1257">
        <v>5.4000000000000001E-4</v>
      </c>
      <c r="AN1257">
        <v>5.4000000000000001E-4</v>
      </c>
      <c r="AO1257">
        <v>0.5</v>
      </c>
      <c r="AP1257">
        <v>98675</v>
      </c>
      <c r="AQ1257">
        <v>54</v>
      </c>
      <c r="AR1257">
        <v>98649</v>
      </c>
      <c r="AS1257">
        <v>4796887</v>
      </c>
      <c r="AT1257">
        <v>48.61</v>
      </c>
      <c r="AV1257">
        <v>2011</v>
      </c>
      <c r="AW1257">
        <v>32</v>
      </c>
      <c r="AX1257">
        <v>3.4000000000000002E-4</v>
      </c>
      <c r="AY1257">
        <v>3.4000000000000002E-4</v>
      </c>
      <c r="AZ1257">
        <v>0.5</v>
      </c>
      <c r="BA1257">
        <v>99243</v>
      </c>
      <c r="BB1257">
        <v>33</v>
      </c>
      <c r="BC1257">
        <v>99226</v>
      </c>
      <c r="BD1257">
        <v>5179512</v>
      </c>
      <c r="BE1257">
        <v>52.19</v>
      </c>
    </row>
    <row r="1258" spans="37:57" x14ac:dyDescent="0.3">
      <c r="AK1258">
        <v>2011</v>
      </c>
      <c r="AL1258">
        <v>33</v>
      </c>
      <c r="AM1258">
        <v>5.8E-4</v>
      </c>
      <c r="AN1258">
        <v>5.8E-4</v>
      </c>
      <c r="AO1258">
        <v>0.5</v>
      </c>
      <c r="AP1258">
        <v>98622</v>
      </c>
      <c r="AQ1258">
        <v>57</v>
      </c>
      <c r="AR1258">
        <v>98593</v>
      </c>
      <c r="AS1258">
        <v>4698239</v>
      </c>
      <c r="AT1258">
        <v>47.64</v>
      </c>
      <c r="AV1258">
        <v>2011</v>
      </c>
      <c r="AW1258">
        <v>33</v>
      </c>
      <c r="AX1258">
        <v>4.6000000000000001E-4</v>
      </c>
      <c r="AY1258">
        <v>4.6000000000000001E-4</v>
      </c>
      <c r="AZ1258">
        <v>0.5</v>
      </c>
      <c r="BA1258">
        <v>99209</v>
      </c>
      <c r="BB1258">
        <v>46</v>
      </c>
      <c r="BC1258">
        <v>99186</v>
      </c>
      <c r="BD1258">
        <v>5080286</v>
      </c>
      <c r="BE1258">
        <v>51.21</v>
      </c>
    </row>
    <row r="1259" spans="37:57" x14ac:dyDescent="0.3">
      <c r="AK1259">
        <v>2011</v>
      </c>
      <c r="AL1259">
        <v>34</v>
      </c>
      <c r="AM1259">
        <v>7.6999999999999996E-4</v>
      </c>
      <c r="AN1259">
        <v>7.6999999999999996E-4</v>
      </c>
      <c r="AO1259">
        <v>0.5</v>
      </c>
      <c r="AP1259">
        <v>98565</v>
      </c>
      <c r="AQ1259">
        <v>76</v>
      </c>
      <c r="AR1259">
        <v>98527</v>
      </c>
      <c r="AS1259">
        <v>4599645</v>
      </c>
      <c r="AT1259">
        <v>46.67</v>
      </c>
      <c r="AV1259">
        <v>2011</v>
      </c>
      <c r="AW1259">
        <v>34</v>
      </c>
      <c r="AX1259">
        <v>4.4999999999999999E-4</v>
      </c>
      <c r="AY1259">
        <v>4.4999999999999999E-4</v>
      </c>
      <c r="AZ1259">
        <v>0.5</v>
      </c>
      <c r="BA1259">
        <v>99163</v>
      </c>
      <c r="BB1259">
        <v>45</v>
      </c>
      <c r="BC1259">
        <v>99141</v>
      </c>
      <c r="BD1259">
        <v>4981099</v>
      </c>
      <c r="BE1259">
        <v>50.23</v>
      </c>
    </row>
    <row r="1260" spans="37:57" x14ac:dyDescent="0.3">
      <c r="AK1260">
        <v>2011</v>
      </c>
      <c r="AL1260">
        <v>35</v>
      </c>
      <c r="AM1260">
        <v>6.9999999999999999E-4</v>
      </c>
      <c r="AN1260">
        <v>6.9999999999999999E-4</v>
      </c>
      <c r="AO1260">
        <v>0.5</v>
      </c>
      <c r="AP1260">
        <v>98489</v>
      </c>
      <c r="AQ1260">
        <v>69</v>
      </c>
      <c r="AR1260">
        <v>98454</v>
      </c>
      <c r="AS1260">
        <v>4501119</v>
      </c>
      <c r="AT1260">
        <v>45.7</v>
      </c>
      <c r="AV1260">
        <v>2011</v>
      </c>
      <c r="AW1260">
        <v>35</v>
      </c>
      <c r="AX1260">
        <v>3.8999999999999999E-4</v>
      </c>
      <c r="AY1260">
        <v>3.8999999999999999E-4</v>
      </c>
      <c r="AZ1260">
        <v>0.5</v>
      </c>
      <c r="BA1260">
        <v>99118</v>
      </c>
      <c r="BB1260">
        <v>39</v>
      </c>
      <c r="BC1260">
        <v>99099</v>
      </c>
      <c r="BD1260">
        <v>4881958</v>
      </c>
      <c r="BE1260">
        <v>49.25</v>
      </c>
    </row>
    <row r="1261" spans="37:57" x14ac:dyDescent="0.3">
      <c r="AK1261">
        <v>2011</v>
      </c>
      <c r="AL1261">
        <v>36</v>
      </c>
      <c r="AM1261">
        <v>7.6999999999999996E-4</v>
      </c>
      <c r="AN1261">
        <v>7.6999999999999996E-4</v>
      </c>
      <c r="AO1261">
        <v>0.5</v>
      </c>
      <c r="AP1261">
        <v>98420</v>
      </c>
      <c r="AQ1261">
        <v>76</v>
      </c>
      <c r="AR1261">
        <v>98382</v>
      </c>
      <c r="AS1261">
        <v>4402664</v>
      </c>
      <c r="AT1261">
        <v>44.73</v>
      </c>
      <c r="AV1261">
        <v>2011</v>
      </c>
      <c r="AW1261">
        <v>36</v>
      </c>
      <c r="AX1261">
        <v>4.8999999999999998E-4</v>
      </c>
      <c r="AY1261">
        <v>4.8999999999999998E-4</v>
      </c>
      <c r="AZ1261">
        <v>0.5</v>
      </c>
      <c r="BA1261">
        <v>99080</v>
      </c>
      <c r="BB1261">
        <v>48</v>
      </c>
      <c r="BC1261">
        <v>99056</v>
      </c>
      <c r="BD1261">
        <v>4782860</v>
      </c>
      <c r="BE1261">
        <v>48.27</v>
      </c>
    </row>
    <row r="1262" spans="37:57" x14ac:dyDescent="0.3">
      <c r="AK1262">
        <v>2011</v>
      </c>
      <c r="AL1262">
        <v>37</v>
      </c>
      <c r="AM1262">
        <v>6.6E-4</v>
      </c>
      <c r="AN1262">
        <v>6.6E-4</v>
      </c>
      <c r="AO1262">
        <v>0.5</v>
      </c>
      <c r="AP1262">
        <v>98344</v>
      </c>
      <c r="AQ1262">
        <v>65</v>
      </c>
      <c r="AR1262">
        <v>98311</v>
      </c>
      <c r="AS1262">
        <v>4304282</v>
      </c>
      <c r="AT1262">
        <v>43.77</v>
      </c>
      <c r="AV1262">
        <v>2011</v>
      </c>
      <c r="AW1262">
        <v>37</v>
      </c>
      <c r="AX1262">
        <v>4.0999999999999999E-4</v>
      </c>
      <c r="AY1262">
        <v>4.0999999999999999E-4</v>
      </c>
      <c r="AZ1262">
        <v>0.5</v>
      </c>
      <c r="BA1262">
        <v>99031</v>
      </c>
      <c r="BB1262">
        <v>41</v>
      </c>
      <c r="BC1262">
        <v>99011</v>
      </c>
      <c r="BD1262">
        <v>4683804</v>
      </c>
      <c r="BE1262">
        <v>47.3</v>
      </c>
    </row>
    <row r="1263" spans="37:57" x14ac:dyDescent="0.3">
      <c r="AK1263">
        <v>2011</v>
      </c>
      <c r="AL1263">
        <v>38</v>
      </c>
      <c r="AM1263">
        <v>7.9000000000000001E-4</v>
      </c>
      <c r="AN1263">
        <v>7.9000000000000001E-4</v>
      </c>
      <c r="AO1263">
        <v>0.5</v>
      </c>
      <c r="AP1263">
        <v>98279</v>
      </c>
      <c r="AQ1263">
        <v>77</v>
      </c>
      <c r="AR1263">
        <v>98240</v>
      </c>
      <c r="AS1263">
        <v>4205971</v>
      </c>
      <c r="AT1263">
        <v>42.8</v>
      </c>
      <c r="AV1263">
        <v>2011</v>
      </c>
      <c r="AW1263">
        <v>38</v>
      </c>
      <c r="AX1263">
        <v>5.1999999999999995E-4</v>
      </c>
      <c r="AY1263">
        <v>5.1999999999999995E-4</v>
      </c>
      <c r="AZ1263">
        <v>0.5</v>
      </c>
      <c r="BA1263">
        <v>98990</v>
      </c>
      <c r="BB1263">
        <v>52</v>
      </c>
      <c r="BC1263">
        <v>98964</v>
      </c>
      <c r="BD1263">
        <v>4584793</v>
      </c>
      <c r="BE1263">
        <v>46.32</v>
      </c>
    </row>
    <row r="1264" spans="37:57" x14ac:dyDescent="0.3">
      <c r="AK1264">
        <v>2011</v>
      </c>
      <c r="AL1264">
        <v>39</v>
      </c>
      <c r="AM1264">
        <v>8.0999999999999996E-4</v>
      </c>
      <c r="AN1264">
        <v>8.0999999999999996E-4</v>
      </c>
      <c r="AO1264">
        <v>0.5</v>
      </c>
      <c r="AP1264">
        <v>98202</v>
      </c>
      <c r="AQ1264">
        <v>80</v>
      </c>
      <c r="AR1264">
        <v>98162</v>
      </c>
      <c r="AS1264">
        <v>4107731</v>
      </c>
      <c r="AT1264">
        <v>41.83</v>
      </c>
      <c r="AV1264">
        <v>2011</v>
      </c>
      <c r="AW1264">
        <v>39</v>
      </c>
      <c r="AX1264">
        <v>6.0999999999999997E-4</v>
      </c>
      <c r="AY1264">
        <v>6.0999999999999997E-4</v>
      </c>
      <c r="AZ1264">
        <v>0.5</v>
      </c>
      <c r="BA1264">
        <v>98938</v>
      </c>
      <c r="BB1264">
        <v>61</v>
      </c>
      <c r="BC1264">
        <v>98908</v>
      </c>
      <c r="BD1264">
        <v>4485829</v>
      </c>
      <c r="BE1264">
        <v>45.34</v>
      </c>
    </row>
    <row r="1265" spans="37:57" x14ac:dyDescent="0.3">
      <c r="AK1265">
        <v>2011</v>
      </c>
      <c r="AL1265">
        <v>40</v>
      </c>
      <c r="AM1265">
        <v>9.8999999999999999E-4</v>
      </c>
      <c r="AN1265">
        <v>9.8999999999999999E-4</v>
      </c>
      <c r="AO1265">
        <v>0.5</v>
      </c>
      <c r="AP1265">
        <v>98122</v>
      </c>
      <c r="AQ1265">
        <v>97</v>
      </c>
      <c r="AR1265">
        <v>98073</v>
      </c>
      <c r="AS1265">
        <v>4009569</v>
      </c>
      <c r="AT1265">
        <v>40.86</v>
      </c>
      <c r="AV1265">
        <v>2011</v>
      </c>
      <c r="AW1265">
        <v>40</v>
      </c>
      <c r="AX1265">
        <v>3.6999999999999999E-4</v>
      </c>
      <c r="AY1265">
        <v>3.6999999999999999E-4</v>
      </c>
      <c r="AZ1265">
        <v>0.5</v>
      </c>
      <c r="BA1265">
        <v>98878</v>
      </c>
      <c r="BB1265">
        <v>36</v>
      </c>
      <c r="BC1265">
        <v>98860</v>
      </c>
      <c r="BD1265">
        <v>4386921</v>
      </c>
      <c r="BE1265">
        <v>44.37</v>
      </c>
    </row>
    <row r="1266" spans="37:57" x14ac:dyDescent="0.3">
      <c r="AK1266">
        <v>2011</v>
      </c>
      <c r="AL1266">
        <v>41</v>
      </c>
      <c r="AM1266">
        <v>8.9999999999999998E-4</v>
      </c>
      <c r="AN1266">
        <v>8.9999999999999998E-4</v>
      </c>
      <c r="AO1266">
        <v>0.5</v>
      </c>
      <c r="AP1266">
        <v>98025</v>
      </c>
      <c r="AQ1266">
        <v>88</v>
      </c>
      <c r="AR1266">
        <v>97981</v>
      </c>
      <c r="AS1266">
        <v>3911496</v>
      </c>
      <c r="AT1266">
        <v>39.9</v>
      </c>
      <c r="AV1266">
        <v>2011</v>
      </c>
      <c r="AW1266">
        <v>41</v>
      </c>
      <c r="AX1266">
        <v>5.6999999999999998E-4</v>
      </c>
      <c r="AY1266">
        <v>5.6999999999999998E-4</v>
      </c>
      <c r="AZ1266">
        <v>0.5</v>
      </c>
      <c r="BA1266">
        <v>98842</v>
      </c>
      <c r="BB1266">
        <v>56</v>
      </c>
      <c r="BC1266">
        <v>98814</v>
      </c>
      <c r="BD1266">
        <v>4288061</v>
      </c>
      <c r="BE1266">
        <v>43.38</v>
      </c>
    </row>
    <row r="1267" spans="37:57" x14ac:dyDescent="0.3">
      <c r="AK1267">
        <v>2011</v>
      </c>
      <c r="AL1267">
        <v>42</v>
      </c>
      <c r="AM1267">
        <v>9.3000000000000005E-4</v>
      </c>
      <c r="AN1267">
        <v>9.3000000000000005E-4</v>
      </c>
      <c r="AO1267">
        <v>0.5</v>
      </c>
      <c r="AP1267">
        <v>97937</v>
      </c>
      <c r="AQ1267">
        <v>91</v>
      </c>
      <c r="AR1267">
        <v>97891</v>
      </c>
      <c r="AS1267">
        <v>3813515</v>
      </c>
      <c r="AT1267">
        <v>38.94</v>
      </c>
      <c r="AV1267">
        <v>2011</v>
      </c>
      <c r="AW1267">
        <v>42</v>
      </c>
      <c r="AX1267">
        <v>8.0000000000000004E-4</v>
      </c>
      <c r="AY1267">
        <v>8.0000000000000004E-4</v>
      </c>
      <c r="AZ1267">
        <v>0.5</v>
      </c>
      <c r="BA1267">
        <v>98785</v>
      </c>
      <c r="BB1267">
        <v>79</v>
      </c>
      <c r="BC1267">
        <v>98746</v>
      </c>
      <c r="BD1267">
        <v>4189247</v>
      </c>
      <c r="BE1267">
        <v>42.41</v>
      </c>
    </row>
    <row r="1268" spans="37:57" x14ac:dyDescent="0.3">
      <c r="AK1268">
        <v>2011</v>
      </c>
      <c r="AL1268">
        <v>43</v>
      </c>
      <c r="AM1268">
        <v>1.23E-3</v>
      </c>
      <c r="AN1268">
        <v>1.23E-3</v>
      </c>
      <c r="AO1268">
        <v>0.5</v>
      </c>
      <c r="AP1268">
        <v>97845</v>
      </c>
      <c r="AQ1268">
        <v>120</v>
      </c>
      <c r="AR1268">
        <v>97785</v>
      </c>
      <c r="AS1268">
        <v>3715624</v>
      </c>
      <c r="AT1268">
        <v>37.97</v>
      </c>
      <c r="AV1268">
        <v>2011</v>
      </c>
      <c r="AW1268">
        <v>43</v>
      </c>
      <c r="AX1268">
        <v>6.4000000000000005E-4</v>
      </c>
      <c r="AY1268">
        <v>6.4000000000000005E-4</v>
      </c>
      <c r="AZ1268">
        <v>0.5</v>
      </c>
      <c r="BA1268">
        <v>98706</v>
      </c>
      <c r="BB1268">
        <v>63</v>
      </c>
      <c r="BC1268">
        <v>98675</v>
      </c>
      <c r="BD1268">
        <v>4090501</v>
      </c>
      <c r="BE1268">
        <v>41.44</v>
      </c>
    </row>
    <row r="1269" spans="37:57" x14ac:dyDescent="0.3">
      <c r="AK1269">
        <v>2011</v>
      </c>
      <c r="AL1269">
        <v>44</v>
      </c>
      <c r="AM1269">
        <v>1.6299999999999999E-3</v>
      </c>
      <c r="AN1269">
        <v>1.6299999999999999E-3</v>
      </c>
      <c r="AO1269">
        <v>0.5</v>
      </c>
      <c r="AP1269">
        <v>97725</v>
      </c>
      <c r="AQ1269">
        <v>159</v>
      </c>
      <c r="AR1269">
        <v>97645</v>
      </c>
      <c r="AS1269">
        <v>3617839</v>
      </c>
      <c r="AT1269">
        <v>37.020000000000003</v>
      </c>
      <c r="AV1269">
        <v>2011</v>
      </c>
      <c r="AW1269">
        <v>44</v>
      </c>
      <c r="AX1269">
        <v>8.9999999999999998E-4</v>
      </c>
      <c r="AY1269">
        <v>8.8999999999999995E-4</v>
      </c>
      <c r="AZ1269">
        <v>0.5</v>
      </c>
      <c r="BA1269">
        <v>98643</v>
      </c>
      <c r="BB1269">
        <v>88</v>
      </c>
      <c r="BC1269">
        <v>98599</v>
      </c>
      <c r="BD1269">
        <v>3991827</v>
      </c>
      <c r="BE1269">
        <v>40.47</v>
      </c>
    </row>
    <row r="1270" spans="37:57" x14ac:dyDescent="0.3">
      <c r="AK1270">
        <v>2011</v>
      </c>
      <c r="AL1270">
        <v>45</v>
      </c>
      <c r="AM1270">
        <v>1.4E-3</v>
      </c>
      <c r="AN1270">
        <v>1.4E-3</v>
      </c>
      <c r="AO1270">
        <v>0.5</v>
      </c>
      <c r="AP1270">
        <v>97566</v>
      </c>
      <c r="AQ1270">
        <v>136</v>
      </c>
      <c r="AR1270">
        <v>97498</v>
      </c>
      <c r="AS1270">
        <v>3520193</v>
      </c>
      <c r="AT1270">
        <v>36.08</v>
      </c>
      <c r="AV1270">
        <v>2011</v>
      </c>
      <c r="AW1270">
        <v>45</v>
      </c>
      <c r="AX1270">
        <v>1.0200000000000001E-3</v>
      </c>
      <c r="AY1270">
        <v>1.0200000000000001E-3</v>
      </c>
      <c r="AZ1270">
        <v>0.5</v>
      </c>
      <c r="BA1270">
        <v>98555</v>
      </c>
      <c r="BB1270">
        <v>101</v>
      </c>
      <c r="BC1270">
        <v>98504</v>
      </c>
      <c r="BD1270">
        <v>3893228</v>
      </c>
      <c r="BE1270">
        <v>39.5</v>
      </c>
    </row>
    <row r="1271" spans="37:57" x14ac:dyDescent="0.3">
      <c r="AK1271">
        <v>2011</v>
      </c>
      <c r="AL1271">
        <v>46</v>
      </c>
      <c r="AM1271">
        <v>1.67E-3</v>
      </c>
      <c r="AN1271">
        <v>1.67E-3</v>
      </c>
      <c r="AO1271">
        <v>0.5</v>
      </c>
      <c r="AP1271">
        <v>97430</v>
      </c>
      <c r="AQ1271">
        <v>163</v>
      </c>
      <c r="AR1271">
        <v>97348</v>
      </c>
      <c r="AS1271">
        <v>3422696</v>
      </c>
      <c r="AT1271">
        <v>35.130000000000003</v>
      </c>
      <c r="AV1271">
        <v>2011</v>
      </c>
      <c r="AW1271">
        <v>46</v>
      </c>
      <c r="AX1271">
        <v>1.15E-3</v>
      </c>
      <c r="AY1271">
        <v>1.15E-3</v>
      </c>
      <c r="AZ1271">
        <v>0.5</v>
      </c>
      <c r="BA1271">
        <v>98454</v>
      </c>
      <c r="BB1271">
        <v>114</v>
      </c>
      <c r="BC1271">
        <v>98397</v>
      </c>
      <c r="BD1271">
        <v>3794723</v>
      </c>
      <c r="BE1271">
        <v>38.54</v>
      </c>
    </row>
    <row r="1272" spans="37:57" x14ac:dyDescent="0.3">
      <c r="AK1272">
        <v>2011</v>
      </c>
      <c r="AL1272">
        <v>47</v>
      </c>
      <c r="AM1272">
        <v>1.9300000000000001E-3</v>
      </c>
      <c r="AN1272">
        <v>1.92E-3</v>
      </c>
      <c r="AO1272">
        <v>0.5</v>
      </c>
      <c r="AP1272">
        <v>97267</v>
      </c>
      <c r="AQ1272">
        <v>187</v>
      </c>
      <c r="AR1272">
        <v>97173</v>
      </c>
      <c r="AS1272">
        <v>3325347</v>
      </c>
      <c r="AT1272">
        <v>34.19</v>
      </c>
      <c r="AV1272">
        <v>2011</v>
      </c>
      <c r="AW1272">
        <v>47</v>
      </c>
      <c r="AX1272">
        <v>1.2899999999999999E-3</v>
      </c>
      <c r="AY1272">
        <v>1.2899999999999999E-3</v>
      </c>
      <c r="AZ1272">
        <v>0.5</v>
      </c>
      <c r="BA1272">
        <v>98340</v>
      </c>
      <c r="BB1272">
        <v>127</v>
      </c>
      <c r="BC1272">
        <v>98277</v>
      </c>
      <c r="BD1272">
        <v>3696326</v>
      </c>
      <c r="BE1272">
        <v>37.590000000000003</v>
      </c>
    </row>
    <row r="1273" spans="37:57" x14ac:dyDescent="0.3">
      <c r="AK1273">
        <v>2011</v>
      </c>
      <c r="AL1273">
        <v>48</v>
      </c>
      <c r="AM1273">
        <v>2.2200000000000002E-3</v>
      </c>
      <c r="AN1273">
        <v>2.2100000000000002E-3</v>
      </c>
      <c r="AO1273">
        <v>0.5</v>
      </c>
      <c r="AP1273">
        <v>97080</v>
      </c>
      <c r="AQ1273">
        <v>215</v>
      </c>
      <c r="AR1273">
        <v>96972</v>
      </c>
      <c r="AS1273">
        <v>3228174</v>
      </c>
      <c r="AT1273">
        <v>33.25</v>
      </c>
      <c r="AV1273">
        <v>2011</v>
      </c>
      <c r="AW1273">
        <v>48</v>
      </c>
      <c r="AX1273">
        <v>1.06E-3</v>
      </c>
      <c r="AY1273">
        <v>1.06E-3</v>
      </c>
      <c r="AZ1273">
        <v>0.5</v>
      </c>
      <c r="BA1273">
        <v>98213</v>
      </c>
      <c r="BB1273">
        <v>104</v>
      </c>
      <c r="BC1273">
        <v>98161</v>
      </c>
      <c r="BD1273">
        <v>3598049</v>
      </c>
      <c r="BE1273">
        <v>36.64</v>
      </c>
    </row>
    <row r="1274" spans="37:57" x14ac:dyDescent="0.3">
      <c r="AK1274">
        <v>2011</v>
      </c>
      <c r="AL1274">
        <v>49</v>
      </c>
      <c r="AM1274">
        <v>2.5600000000000002E-3</v>
      </c>
      <c r="AN1274">
        <v>2.5600000000000002E-3</v>
      </c>
      <c r="AO1274">
        <v>0.5</v>
      </c>
      <c r="AP1274">
        <v>96865</v>
      </c>
      <c r="AQ1274">
        <v>248</v>
      </c>
      <c r="AR1274">
        <v>96741</v>
      </c>
      <c r="AS1274">
        <v>3131202</v>
      </c>
      <c r="AT1274">
        <v>32.33</v>
      </c>
      <c r="AV1274">
        <v>2011</v>
      </c>
      <c r="AW1274">
        <v>49</v>
      </c>
      <c r="AX1274">
        <v>1.4E-3</v>
      </c>
      <c r="AY1274">
        <v>1.4E-3</v>
      </c>
      <c r="AZ1274">
        <v>0.5</v>
      </c>
      <c r="BA1274">
        <v>98109</v>
      </c>
      <c r="BB1274">
        <v>138</v>
      </c>
      <c r="BC1274">
        <v>98040</v>
      </c>
      <c r="BD1274">
        <v>3499888</v>
      </c>
      <c r="BE1274">
        <v>35.67</v>
      </c>
    </row>
    <row r="1275" spans="37:57" x14ac:dyDescent="0.3">
      <c r="AK1275">
        <v>2011</v>
      </c>
      <c r="AL1275">
        <v>50</v>
      </c>
      <c r="AM1275">
        <v>2.65E-3</v>
      </c>
      <c r="AN1275">
        <v>2.64E-3</v>
      </c>
      <c r="AO1275">
        <v>0.5</v>
      </c>
      <c r="AP1275">
        <v>96617</v>
      </c>
      <c r="AQ1275">
        <v>256</v>
      </c>
      <c r="AR1275">
        <v>96489</v>
      </c>
      <c r="AS1275">
        <v>3034461</v>
      </c>
      <c r="AT1275">
        <v>31.41</v>
      </c>
      <c r="AV1275">
        <v>2011</v>
      </c>
      <c r="AW1275">
        <v>50</v>
      </c>
      <c r="AX1275">
        <v>2E-3</v>
      </c>
      <c r="AY1275">
        <v>2E-3</v>
      </c>
      <c r="AZ1275">
        <v>0.5</v>
      </c>
      <c r="BA1275">
        <v>97972</v>
      </c>
      <c r="BB1275">
        <v>196</v>
      </c>
      <c r="BC1275">
        <v>97873</v>
      </c>
      <c r="BD1275">
        <v>3401847</v>
      </c>
      <c r="BE1275">
        <v>34.72</v>
      </c>
    </row>
    <row r="1276" spans="37:57" x14ac:dyDescent="0.3">
      <c r="AK1276">
        <v>2011</v>
      </c>
      <c r="AL1276">
        <v>51</v>
      </c>
      <c r="AM1276">
        <v>2.9499999999999999E-3</v>
      </c>
      <c r="AN1276">
        <v>2.9399999999999999E-3</v>
      </c>
      <c r="AO1276">
        <v>0.5</v>
      </c>
      <c r="AP1276">
        <v>96361</v>
      </c>
      <c r="AQ1276">
        <v>284</v>
      </c>
      <c r="AR1276">
        <v>96219</v>
      </c>
      <c r="AS1276">
        <v>2937973</v>
      </c>
      <c r="AT1276">
        <v>30.49</v>
      </c>
      <c r="AV1276">
        <v>2011</v>
      </c>
      <c r="AW1276">
        <v>51</v>
      </c>
      <c r="AX1276">
        <v>1.72E-3</v>
      </c>
      <c r="AY1276">
        <v>1.72E-3</v>
      </c>
      <c r="AZ1276">
        <v>0.5</v>
      </c>
      <c r="BA1276">
        <v>97775</v>
      </c>
      <c r="BB1276">
        <v>168</v>
      </c>
      <c r="BC1276">
        <v>97691</v>
      </c>
      <c r="BD1276">
        <v>3303974</v>
      </c>
      <c r="BE1276">
        <v>33.79</v>
      </c>
    </row>
    <row r="1277" spans="37:57" x14ac:dyDescent="0.3">
      <c r="AK1277">
        <v>2011</v>
      </c>
      <c r="AL1277">
        <v>52</v>
      </c>
      <c r="AM1277">
        <v>2.7299999999999998E-3</v>
      </c>
      <c r="AN1277">
        <v>2.7200000000000002E-3</v>
      </c>
      <c r="AO1277">
        <v>0.5</v>
      </c>
      <c r="AP1277">
        <v>96077</v>
      </c>
      <c r="AQ1277">
        <v>262</v>
      </c>
      <c r="AR1277">
        <v>95947</v>
      </c>
      <c r="AS1277">
        <v>2841753</v>
      </c>
      <c r="AT1277">
        <v>29.58</v>
      </c>
      <c r="AV1277">
        <v>2011</v>
      </c>
      <c r="AW1277">
        <v>52</v>
      </c>
      <c r="AX1277">
        <v>1.6900000000000001E-3</v>
      </c>
      <c r="AY1277">
        <v>1.6800000000000001E-3</v>
      </c>
      <c r="AZ1277">
        <v>0.5</v>
      </c>
      <c r="BA1277">
        <v>97608</v>
      </c>
      <c r="BB1277">
        <v>164</v>
      </c>
      <c r="BC1277">
        <v>97525</v>
      </c>
      <c r="BD1277">
        <v>3206282</v>
      </c>
      <c r="BE1277">
        <v>32.85</v>
      </c>
    </row>
    <row r="1278" spans="37:57" x14ac:dyDescent="0.3">
      <c r="AK1278">
        <v>2011</v>
      </c>
      <c r="AL1278">
        <v>53</v>
      </c>
      <c r="AM1278">
        <v>3.4099999999999998E-3</v>
      </c>
      <c r="AN1278">
        <v>3.4099999999999998E-3</v>
      </c>
      <c r="AO1278">
        <v>0.5</v>
      </c>
      <c r="AP1278">
        <v>95816</v>
      </c>
      <c r="AQ1278">
        <v>327</v>
      </c>
      <c r="AR1278">
        <v>95652</v>
      </c>
      <c r="AS1278">
        <v>2745807</v>
      </c>
      <c r="AT1278">
        <v>28.66</v>
      </c>
      <c r="AV1278">
        <v>2011</v>
      </c>
      <c r="AW1278">
        <v>53</v>
      </c>
      <c r="AX1278">
        <v>2.6199999999999999E-3</v>
      </c>
      <c r="AY1278">
        <v>2.6199999999999999E-3</v>
      </c>
      <c r="AZ1278">
        <v>0.5</v>
      </c>
      <c r="BA1278">
        <v>97443</v>
      </c>
      <c r="BB1278">
        <v>255</v>
      </c>
      <c r="BC1278">
        <v>97316</v>
      </c>
      <c r="BD1278">
        <v>3108757</v>
      </c>
      <c r="BE1278">
        <v>31.9</v>
      </c>
    </row>
    <row r="1279" spans="37:57" x14ac:dyDescent="0.3">
      <c r="AK1279">
        <v>2011</v>
      </c>
      <c r="AL1279">
        <v>54</v>
      </c>
      <c r="AM1279">
        <v>3.6900000000000001E-3</v>
      </c>
      <c r="AN1279">
        <v>3.6900000000000001E-3</v>
      </c>
      <c r="AO1279">
        <v>0.5</v>
      </c>
      <c r="AP1279">
        <v>95489</v>
      </c>
      <c r="AQ1279">
        <v>352</v>
      </c>
      <c r="AR1279">
        <v>95313</v>
      </c>
      <c r="AS1279">
        <v>2650154</v>
      </c>
      <c r="AT1279">
        <v>27.75</v>
      </c>
      <c r="AV1279">
        <v>2011</v>
      </c>
      <c r="AW1279">
        <v>54</v>
      </c>
      <c r="AX1279">
        <v>2.5799999999999998E-3</v>
      </c>
      <c r="AY1279">
        <v>2.5699999999999998E-3</v>
      </c>
      <c r="AZ1279">
        <v>0.5</v>
      </c>
      <c r="BA1279">
        <v>97188</v>
      </c>
      <c r="BB1279">
        <v>250</v>
      </c>
      <c r="BC1279">
        <v>97063</v>
      </c>
      <c r="BD1279">
        <v>3011442</v>
      </c>
      <c r="BE1279">
        <v>30.99</v>
      </c>
    </row>
    <row r="1280" spans="37:57" x14ac:dyDescent="0.3">
      <c r="AK1280">
        <v>2011</v>
      </c>
      <c r="AL1280">
        <v>55</v>
      </c>
      <c r="AM1280">
        <v>4.4900000000000001E-3</v>
      </c>
      <c r="AN1280">
        <v>4.4799999999999996E-3</v>
      </c>
      <c r="AO1280">
        <v>0.5</v>
      </c>
      <c r="AP1280">
        <v>95137</v>
      </c>
      <c r="AQ1280">
        <v>426</v>
      </c>
      <c r="AR1280">
        <v>94924</v>
      </c>
      <c r="AS1280">
        <v>2554841</v>
      </c>
      <c r="AT1280">
        <v>26.85</v>
      </c>
      <c r="AV1280">
        <v>2011</v>
      </c>
      <c r="AW1280">
        <v>55</v>
      </c>
      <c r="AX1280">
        <v>3.2399999999999998E-3</v>
      </c>
      <c r="AY1280">
        <v>3.2299999999999998E-3</v>
      </c>
      <c r="AZ1280">
        <v>0.5</v>
      </c>
      <c r="BA1280">
        <v>96938</v>
      </c>
      <c r="BB1280">
        <v>313</v>
      </c>
      <c r="BC1280">
        <v>96781</v>
      </c>
      <c r="BD1280">
        <v>2914379</v>
      </c>
      <c r="BE1280">
        <v>30.06</v>
      </c>
    </row>
    <row r="1281" spans="37:57" x14ac:dyDescent="0.3">
      <c r="AK1281">
        <v>2011</v>
      </c>
      <c r="AL1281">
        <v>56</v>
      </c>
      <c r="AM1281">
        <v>5.0600000000000003E-3</v>
      </c>
      <c r="AN1281">
        <v>5.0499999999999998E-3</v>
      </c>
      <c r="AO1281">
        <v>0.5</v>
      </c>
      <c r="AP1281">
        <v>94711</v>
      </c>
      <c r="AQ1281">
        <v>478</v>
      </c>
      <c r="AR1281">
        <v>94472</v>
      </c>
      <c r="AS1281">
        <v>2459918</v>
      </c>
      <c r="AT1281">
        <v>25.97</v>
      </c>
      <c r="AV1281">
        <v>2011</v>
      </c>
      <c r="AW1281">
        <v>56</v>
      </c>
      <c r="AX1281">
        <v>3.0599999999999998E-3</v>
      </c>
      <c r="AY1281">
        <v>3.0500000000000002E-3</v>
      </c>
      <c r="AZ1281">
        <v>0.5</v>
      </c>
      <c r="BA1281">
        <v>96624</v>
      </c>
      <c r="BB1281">
        <v>295</v>
      </c>
      <c r="BC1281">
        <v>96477</v>
      </c>
      <c r="BD1281">
        <v>2817598</v>
      </c>
      <c r="BE1281">
        <v>29.16</v>
      </c>
    </row>
    <row r="1282" spans="37:57" x14ac:dyDescent="0.3">
      <c r="AK1282">
        <v>2011</v>
      </c>
      <c r="AL1282">
        <v>57</v>
      </c>
      <c r="AM1282">
        <v>4.5700000000000003E-3</v>
      </c>
      <c r="AN1282">
        <v>4.5599999999999998E-3</v>
      </c>
      <c r="AO1282">
        <v>0.5</v>
      </c>
      <c r="AP1282">
        <v>94233</v>
      </c>
      <c r="AQ1282">
        <v>429</v>
      </c>
      <c r="AR1282">
        <v>94018</v>
      </c>
      <c r="AS1282">
        <v>2365446</v>
      </c>
      <c r="AT1282">
        <v>25.1</v>
      </c>
      <c r="AV1282">
        <v>2011</v>
      </c>
      <c r="AW1282">
        <v>57</v>
      </c>
      <c r="AX1282">
        <v>3.3300000000000001E-3</v>
      </c>
      <c r="AY1282">
        <v>3.32E-3</v>
      </c>
      <c r="AZ1282">
        <v>0.5</v>
      </c>
      <c r="BA1282">
        <v>96329</v>
      </c>
      <c r="BB1282">
        <v>320</v>
      </c>
      <c r="BC1282">
        <v>96169</v>
      </c>
      <c r="BD1282">
        <v>2721121</v>
      </c>
      <c r="BE1282">
        <v>28.25</v>
      </c>
    </row>
    <row r="1283" spans="37:57" x14ac:dyDescent="0.3">
      <c r="AK1283">
        <v>2011</v>
      </c>
      <c r="AL1283">
        <v>58</v>
      </c>
      <c r="AM1283">
        <v>6.1599999999999997E-3</v>
      </c>
      <c r="AN1283">
        <v>6.1399999999999996E-3</v>
      </c>
      <c r="AO1283">
        <v>0.5</v>
      </c>
      <c r="AP1283">
        <v>93803</v>
      </c>
      <c r="AQ1283">
        <v>576</v>
      </c>
      <c r="AR1283">
        <v>93515</v>
      </c>
      <c r="AS1283">
        <v>2271428</v>
      </c>
      <c r="AT1283">
        <v>24.21</v>
      </c>
      <c r="AV1283">
        <v>2011</v>
      </c>
      <c r="AW1283">
        <v>58</v>
      </c>
      <c r="AX1283">
        <v>3.5000000000000001E-3</v>
      </c>
      <c r="AY1283">
        <v>3.49E-3</v>
      </c>
      <c r="AZ1283">
        <v>0.5</v>
      </c>
      <c r="BA1283">
        <v>96009</v>
      </c>
      <c r="BB1283">
        <v>336</v>
      </c>
      <c r="BC1283">
        <v>95841</v>
      </c>
      <c r="BD1283">
        <v>2624952</v>
      </c>
      <c r="BE1283">
        <v>27.34</v>
      </c>
    </row>
    <row r="1284" spans="37:57" x14ac:dyDescent="0.3">
      <c r="AK1284">
        <v>2011</v>
      </c>
      <c r="AL1284">
        <v>59</v>
      </c>
      <c r="AM1284">
        <v>6.9899999999999997E-3</v>
      </c>
      <c r="AN1284">
        <v>6.96E-3</v>
      </c>
      <c r="AO1284">
        <v>0.5</v>
      </c>
      <c r="AP1284">
        <v>93227</v>
      </c>
      <c r="AQ1284">
        <v>649</v>
      </c>
      <c r="AR1284">
        <v>92902</v>
      </c>
      <c r="AS1284">
        <v>2177913</v>
      </c>
      <c r="AT1284">
        <v>23.36</v>
      </c>
      <c r="AV1284">
        <v>2011</v>
      </c>
      <c r="AW1284">
        <v>59</v>
      </c>
      <c r="AX1284">
        <v>3.5999999999999999E-3</v>
      </c>
      <c r="AY1284">
        <v>3.5899999999999999E-3</v>
      </c>
      <c r="AZ1284">
        <v>0.5</v>
      </c>
      <c r="BA1284">
        <v>95674</v>
      </c>
      <c r="BB1284">
        <v>344</v>
      </c>
      <c r="BC1284">
        <v>95502</v>
      </c>
      <c r="BD1284">
        <v>2529110</v>
      </c>
      <c r="BE1284">
        <v>26.43</v>
      </c>
    </row>
    <row r="1285" spans="37:57" x14ac:dyDescent="0.3">
      <c r="AK1285">
        <v>2011</v>
      </c>
      <c r="AL1285">
        <v>60</v>
      </c>
      <c r="AM1285">
        <v>6.7400000000000003E-3</v>
      </c>
      <c r="AN1285">
        <v>6.7200000000000003E-3</v>
      </c>
      <c r="AO1285">
        <v>0.5</v>
      </c>
      <c r="AP1285">
        <v>92578</v>
      </c>
      <c r="AQ1285">
        <v>622</v>
      </c>
      <c r="AR1285">
        <v>92267</v>
      </c>
      <c r="AS1285">
        <v>2085010</v>
      </c>
      <c r="AT1285">
        <v>22.52</v>
      </c>
      <c r="AV1285">
        <v>2011</v>
      </c>
      <c r="AW1285">
        <v>60</v>
      </c>
      <c r="AX1285">
        <v>4.8999999999999998E-3</v>
      </c>
      <c r="AY1285">
        <v>4.8900000000000002E-3</v>
      </c>
      <c r="AZ1285">
        <v>0.5</v>
      </c>
      <c r="BA1285">
        <v>95330</v>
      </c>
      <c r="BB1285">
        <v>466</v>
      </c>
      <c r="BC1285">
        <v>95097</v>
      </c>
      <c r="BD1285">
        <v>2433609</v>
      </c>
      <c r="BE1285">
        <v>25.53</v>
      </c>
    </row>
    <row r="1286" spans="37:57" x14ac:dyDescent="0.3">
      <c r="AK1286">
        <v>2011</v>
      </c>
      <c r="AL1286">
        <v>61</v>
      </c>
      <c r="AM1286">
        <v>7.6499999999999997E-3</v>
      </c>
      <c r="AN1286">
        <v>7.62E-3</v>
      </c>
      <c r="AO1286">
        <v>0.5</v>
      </c>
      <c r="AP1286">
        <v>91956</v>
      </c>
      <c r="AQ1286">
        <v>701</v>
      </c>
      <c r="AR1286">
        <v>91605</v>
      </c>
      <c r="AS1286">
        <v>1992744</v>
      </c>
      <c r="AT1286">
        <v>21.67</v>
      </c>
      <c r="AV1286">
        <v>2011</v>
      </c>
      <c r="AW1286">
        <v>61</v>
      </c>
      <c r="AX1286">
        <v>4.6699999999999997E-3</v>
      </c>
      <c r="AY1286">
        <v>4.6600000000000001E-3</v>
      </c>
      <c r="AZ1286">
        <v>0.5</v>
      </c>
      <c r="BA1286">
        <v>94864</v>
      </c>
      <c r="BB1286">
        <v>442</v>
      </c>
      <c r="BC1286">
        <v>94643</v>
      </c>
      <c r="BD1286">
        <v>2338512</v>
      </c>
      <c r="BE1286">
        <v>24.65</v>
      </c>
    </row>
    <row r="1287" spans="37:57" x14ac:dyDescent="0.3">
      <c r="AK1287">
        <v>2011</v>
      </c>
      <c r="AL1287">
        <v>62</v>
      </c>
      <c r="AM1287">
        <v>7.9100000000000004E-3</v>
      </c>
      <c r="AN1287">
        <v>7.8799999999999999E-3</v>
      </c>
      <c r="AO1287">
        <v>0.5</v>
      </c>
      <c r="AP1287">
        <v>91255</v>
      </c>
      <c r="AQ1287">
        <v>719</v>
      </c>
      <c r="AR1287">
        <v>90895</v>
      </c>
      <c r="AS1287">
        <v>1901139</v>
      </c>
      <c r="AT1287">
        <v>20.83</v>
      </c>
      <c r="AV1287">
        <v>2011</v>
      </c>
      <c r="AW1287">
        <v>62</v>
      </c>
      <c r="AX1287">
        <v>5.13E-3</v>
      </c>
      <c r="AY1287">
        <v>5.11E-3</v>
      </c>
      <c r="AZ1287">
        <v>0.5</v>
      </c>
      <c r="BA1287">
        <v>94422</v>
      </c>
      <c r="BB1287">
        <v>483</v>
      </c>
      <c r="BC1287">
        <v>94180</v>
      </c>
      <c r="BD1287">
        <v>2243869</v>
      </c>
      <c r="BE1287">
        <v>23.76</v>
      </c>
    </row>
    <row r="1288" spans="37:57" x14ac:dyDescent="0.3">
      <c r="AK1288">
        <v>2011</v>
      </c>
      <c r="AL1288">
        <v>63</v>
      </c>
      <c r="AM1288">
        <v>9.1500000000000001E-3</v>
      </c>
      <c r="AN1288">
        <v>9.11E-3</v>
      </c>
      <c r="AO1288">
        <v>0.5</v>
      </c>
      <c r="AP1288">
        <v>90535</v>
      </c>
      <c r="AQ1288">
        <v>825</v>
      </c>
      <c r="AR1288">
        <v>90123</v>
      </c>
      <c r="AS1288">
        <v>1810244</v>
      </c>
      <c r="AT1288">
        <v>19.989999999999998</v>
      </c>
      <c r="AV1288">
        <v>2011</v>
      </c>
      <c r="AW1288">
        <v>63</v>
      </c>
      <c r="AX1288">
        <v>5.8500000000000002E-3</v>
      </c>
      <c r="AY1288">
        <v>5.8399999999999997E-3</v>
      </c>
      <c r="AZ1288">
        <v>0.5</v>
      </c>
      <c r="BA1288">
        <v>93939</v>
      </c>
      <c r="BB1288">
        <v>548</v>
      </c>
      <c r="BC1288">
        <v>93665</v>
      </c>
      <c r="BD1288">
        <v>2149689</v>
      </c>
      <c r="BE1288">
        <v>22.88</v>
      </c>
    </row>
    <row r="1289" spans="37:57" x14ac:dyDescent="0.3">
      <c r="AK1289">
        <v>2011</v>
      </c>
      <c r="AL1289">
        <v>64</v>
      </c>
      <c r="AM1289">
        <v>1.023E-2</v>
      </c>
      <c r="AN1289">
        <v>1.018E-2</v>
      </c>
      <c r="AO1289">
        <v>0.5</v>
      </c>
      <c r="AP1289">
        <v>89711</v>
      </c>
      <c r="AQ1289">
        <v>913</v>
      </c>
      <c r="AR1289">
        <v>89254</v>
      </c>
      <c r="AS1289">
        <v>1720121</v>
      </c>
      <c r="AT1289">
        <v>19.170000000000002</v>
      </c>
      <c r="AV1289">
        <v>2011</v>
      </c>
      <c r="AW1289">
        <v>64</v>
      </c>
      <c r="AX1289">
        <v>7.0800000000000004E-3</v>
      </c>
      <c r="AY1289">
        <v>7.0600000000000003E-3</v>
      </c>
      <c r="AZ1289">
        <v>0.5</v>
      </c>
      <c r="BA1289">
        <v>93390</v>
      </c>
      <c r="BB1289">
        <v>659</v>
      </c>
      <c r="BC1289">
        <v>93061</v>
      </c>
      <c r="BD1289">
        <v>2056025</v>
      </c>
      <c r="BE1289">
        <v>22.02</v>
      </c>
    </row>
    <row r="1290" spans="37:57" x14ac:dyDescent="0.3">
      <c r="AK1290">
        <v>2011</v>
      </c>
      <c r="AL1290">
        <v>65</v>
      </c>
      <c r="AM1290">
        <v>1.197E-2</v>
      </c>
      <c r="AN1290">
        <v>1.1900000000000001E-2</v>
      </c>
      <c r="AO1290">
        <v>0.5</v>
      </c>
      <c r="AP1290">
        <v>88797</v>
      </c>
      <c r="AQ1290">
        <v>1057</v>
      </c>
      <c r="AR1290">
        <v>88269</v>
      </c>
      <c r="AS1290">
        <v>1630867</v>
      </c>
      <c r="AT1290">
        <v>18.37</v>
      </c>
      <c r="AV1290">
        <v>2011</v>
      </c>
      <c r="AW1290">
        <v>65</v>
      </c>
      <c r="AX1290">
        <v>7.1399999999999996E-3</v>
      </c>
      <c r="AY1290">
        <v>7.11E-3</v>
      </c>
      <c r="AZ1290">
        <v>0.5</v>
      </c>
      <c r="BA1290">
        <v>92731</v>
      </c>
      <c r="BB1290">
        <v>660</v>
      </c>
      <c r="BC1290">
        <v>92402</v>
      </c>
      <c r="BD1290">
        <v>1962964</v>
      </c>
      <c r="BE1290">
        <v>21.17</v>
      </c>
    </row>
    <row r="1291" spans="37:57" x14ac:dyDescent="0.3">
      <c r="AK1291">
        <v>2011</v>
      </c>
      <c r="AL1291">
        <v>66</v>
      </c>
      <c r="AM1291">
        <v>1.3089999999999999E-2</v>
      </c>
      <c r="AN1291">
        <v>1.3010000000000001E-2</v>
      </c>
      <c r="AO1291">
        <v>0.5</v>
      </c>
      <c r="AP1291">
        <v>87741</v>
      </c>
      <c r="AQ1291">
        <v>1141</v>
      </c>
      <c r="AR1291">
        <v>87170</v>
      </c>
      <c r="AS1291">
        <v>1542598</v>
      </c>
      <c r="AT1291">
        <v>17.579999999999998</v>
      </c>
      <c r="AV1291">
        <v>2011</v>
      </c>
      <c r="AW1291">
        <v>66</v>
      </c>
      <c r="AX1291">
        <v>7.7099999999999998E-3</v>
      </c>
      <c r="AY1291">
        <v>7.6800000000000002E-3</v>
      </c>
      <c r="AZ1291">
        <v>0.5</v>
      </c>
      <c r="BA1291">
        <v>92072</v>
      </c>
      <c r="BB1291">
        <v>707</v>
      </c>
      <c r="BC1291">
        <v>91718</v>
      </c>
      <c r="BD1291">
        <v>1870562</v>
      </c>
      <c r="BE1291">
        <v>20.32</v>
      </c>
    </row>
    <row r="1292" spans="37:57" x14ac:dyDescent="0.3">
      <c r="AK1292">
        <v>2011</v>
      </c>
      <c r="AL1292">
        <v>67</v>
      </c>
      <c r="AM1292">
        <v>1.384E-2</v>
      </c>
      <c r="AN1292">
        <v>1.374E-2</v>
      </c>
      <c r="AO1292">
        <v>0.5</v>
      </c>
      <c r="AP1292">
        <v>86599</v>
      </c>
      <c r="AQ1292">
        <v>1190</v>
      </c>
      <c r="AR1292">
        <v>86004</v>
      </c>
      <c r="AS1292">
        <v>1455428</v>
      </c>
      <c r="AT1292">
        <v>16.809999999999999</v>
      </c>
      <c r="AV1292">
        <v>2011</v>
      </c>
      <c r="AW1292">
        <v>67</v>
      </c>
      <c r="AX1292">
        <v>8.5500000000000003E-3</v>
      </c>
      <c r="AY1292">
        <v>8.5199999999999998E-3</v>
      </c>
      <c r="AZ1292">
        <v>0.5</v>
      </c>
      <c r="BA1292">
        <v>91365</v>
      </c>
      <c r="BB1292">
        <v>778</v>
      </c>
      <c r="BC1292">
        <v>90976</v>
      </c>
      <c r="BD1292">
        <v>1778844</v>
      </c>
      <c r="BE1292">
        <v>19.47</v>
      </c>
    </row>
    <row r="1293" spans="37:57" x14ac:dyDescent="0.3">
      <c r="AK1293">
        <v>2011</v>
      </c>
      <c r="AL1293">
        <v>68</v>
      </c>
      <c r="AM1293">
        <v>1.5990000000000001E-2</v>
      </c>
      <c r="AN1293">
        <v>1.5869999999999999E-2</v>
      </c>
      <c r="AO1293">
        <v>0.5</v>
      </c>
      <c r="AP1293">
        <v>85409</v>
      </c>
      <c r="AQ1293">
        <v>1355</v>
      </c>
      <c r="AR1293">
        <v>84732</v>
      </c>
      <c r="AS1293">
        <v>1369423</v>
      </c>
      <c r="AT1293">
        <v>16.03</v>
      </c>
      <c r="AV1293">
        <v>2011</v>
      </c>
      <c r="AW1293">
        <v>68</v>
      </c>
      <c r="AX1293">
        <v>8.9800000000000001E-3</v>
      </c>
      <c r="AY1293">
        <v>8.94E-3</v>
      </c>
      <c r="AZ1293">
        <v>0.5</v>
      </c>
      <c r="BA1293">
        <v>90587</v>
      </c>
      <c r="BB1293">
        <v>810</v>
      </c>
      <c r="BC1293">
        <v>90182</v>
      </c>
      <c r="BD1293">
        <v>1687868</v>
      </c>
      <c r="BE1293">
        <v>18.63</v>
      </c>
    </row>
    <row r="1294" spans="37:57" x14ac:dyDescent="0.3">
      <c r="AK1294">
        <v>2011</v>
      </c>
      <c r="AL1294">
        <v>69</v>
      </c>
      <c r="AM1294">
        <v>1.7690000000000001E-2</v>
      </c>
      <c r="AN1294">
        <v>1.754E-2</v>
      </c>
      <c r="AO1294">
        <v>0.5</v>
      </c>
      <c r="AP1294">
        <v>84054</v>
      </c>
      <c r="AQ1294">
        <v>1474</v>
      </c>
      <c r="AR1294">
        <v>83317</v>
      </c>
      <c r="AS1294">
        <v>1284692</v>
      </c>
      <c r="AT1294">
        <v>15.28</v>
      </c>
      <c r="AV1294">
        <v>2011</v>
      </c>
      <c r="AW1294">
        <v>69</v>
      </c>
      <c r="AX1294">
        <v>1.093E-2</v>
      </c>
      <c r="AY1294">
        <v>1.0869999999999999E-2</v>
      </c>
      <c r="AZ1294">
        <v>0.5</v>
      </c>
      <c r="BA1294">
        <v>89777</v>
      </c>
      <c r="BB1294">
        <v>976</v>
      </c>
      <c r="BC1294">
        <v>89289</v>
      </c>
      <c r="BD1294">
        <v>1597686</v>
      </c>
      <c r="BE1294">
        <v>17.8</v>
      </c>
    </row>
    <row r="1295" spans="37:57" x14ac:dyDescent="0.3">
      <c r="AK1295">
        <v>2011</v>
      </c>
      <c r="AL1295">
        <v>70</v>
      </c>
      <c r="AM1295">
        <v>1.8550000000000001E-2</v>
      </c>
      <c r="AN1295">
        <v>1.8380000000000001E-2</v>
      </c>
      <c r="AO1295">
        <v>0.5</v>
      </c>
      <c r="AP1295">
        <v>82580</v>
      </c>
      <c r="AQ1295">
        <v>1518</v>
      </c>
      <c r="AR1295">
        <v>81821</v>
      </c>
      <c r="AS1295">
        <v>1201375</v>
      </c>
      <c r="AT1295">
        <v>14.55</v>
      </c>
      <c r="AV1295">
        <v>2011</v>
      </c>
      <c r="AW1295">
        <v>70</v>
      </c>
      <c r="AX1295">
        <v>1.1610000000000001E-2</v>
      </c>
      <c r="AY1295">
        <v>1.154E-2</v>
      </c>
      <c r="AZ1295">
        <v>0.5</v>
      </c>
      <c r="BA1295">
        <v>88801</v>
      </c>
      <c r="BB1295">
        <v>1025</v>
      </c>
      <c r="BC1295">
        <v>88289</v>
      </c>
      <c r="BD1295">
        <v>1508397</v>
      </c>
      <c r="BE1295">
        <v>16.989999999999998</v>
      </c>
    </row>
    <row r="1296" spans="37:57" x14ac:dyDescent="0.3">
      <c r="AK1296">
        <v>2011</v>
      </c>
      <c r="AL1296">
        <v>71</v>
      </c>
      <c r="AM1296">
        <v>2.0709999999999999E-2</v>
      </c>
      <c r="AN1296">
        <v>2.0500000000000001E-2</v>
      </c>
      <c r="AO1296">
        <v>0.5</v>
      </c>
      <c r="AP1296">
        <v>81062</v>
      </c>
      <c r="AQ1296">
        <v>1661</v>
      </c>
      <c r="AR1296">
        <v>80232</v>
      </c>
      <c r="AS1296">
        <v>1119554</v>
      </c>
      <c r="AT1296">
        <v>13.81</v>
      </c>
      <c r="AV1296">
        <v>2011</v>
      </c>
      <c r="AW1296">
        <v>71</v>
      </c>
      <c r="AX1296">
        <v>1.391E-2</v>
      </c>
      <c r="AY1296">
        <v>1.3820000000000001E-2</v>
      </c>
      <c r="AZ1296">
        <v>0.5</v>
      </c>
      <c r="BA1296">
        <v>87777</v>
      </c>
      <c r="BB1296">
        <v>1213</v>
      </c>
      <c r="BC1296">
        <v>87170</v>
      </c>
      <c r="BD1296">
        <v>1420108</v>
      </c>
      <c r="BE1296">
        <v>16.18</v>
      </c>
    </row>
    <row r="1297" spans="37:57" x14ac:dyDescent="0.3">
      <c r="AK1297">
        <v>2011</v>
      </c>
      <c r="AL1297">
        <v>72</v>
      </c>
      <c r="AM1297">
        <v>2.24E-2</v>
      </c>
      <c r="AN1297">
        <v>2.2159999999999999E-2</v>
      </c>
      <c r="AO1297">
        <v>0.5</v>
      </c>
      <c r="AP1297">
        <v>79401</v>
      </c>
      <c r="AQ1297">
        <v>1759</v>
      </c>
      <c r="AR1297">
        <v>78521</v>
      </c>
      <c r="AS1297">
        <v>1039322</v>
      </c>
      <c r="AT1297">
        <v>13.09</v>
      </c>
      <c r="AV1297">
        <v>2011</v>
      </c>
      <c r="AW1297">
        <v>72</v>
      </c>
      <c r="AX1297">
        <v>1.566E-2</v>
      </c>
      <c r="AY1297">
        <v>1.554E-2</v>
      </c>
      <c r="AZ1297">
        <v>0.5</v>
      </c>
      <c r="BA1297">
        <v>86564</v>
      </c>
      <c r="BB1297">
        <v>1345</v>
      </c>
      <c r="BC1297">
        <v>85891</v>
      </c>
      <c r="BD1297">
        <v>1332938</v>
      </c>
      <c r="BE1297">
        <v>15.4</v>
      </c>
    </row>
    <row r="1298" spans="37:57" x14ac:dyDescent="0.3">
      <c r="AK1298">
        <v>2011</v>
      </c>
      <c r="AL1298">
        <v>73</v>
      </c>
      <c r="AM1298">
        <v>2.572E-2</v>
      </c>
      <c r="AN1298">
        <v>2.5389999999999999E-2</v>
      </c>
      <c r="AO1298">
        <v>0.5</v>
      </c>
      <c r="AP1298">
        <v>77642</v>
      </c>
      <c r="AQ1298">
        <v>1972</v>
      </c>
      <c r="AR1298">
        <v>76656</v>
      </c>
      <c r="AS1298">
        <v>960801</v>
      </c>
      <c r="AT1298">
        <v>12.37</v>
      </c>
      <c r="AV1298">
        <v>2011</v>
      </c>
      <c r="AW1298">
        <v>73</v>
      </c>
      <c r="AX1298">
        <v>1.5810000000000001E-2</v>
      </c>
      <c r="AY1298">
        <v>1.5679999999999999E-2</v>
      </c>
      <c r="AZ1298">
        <v>0.5</v>
      </c>
      <c r="BA1298">
        <v>85218</v>
      </c>
      <c r="BB1298">
        <v>1337</v>
      </c>
      <c r="BC1298">
        <v>84550</v>
      </c>
      <c r="BD1298">
        <v>1247047</v>
      </c>
      <c r="BE1298">
        <v>14.63</v>
      </c>
    </row>
    <row r="1299" spans="37:57" x14ac:dyDescent="0.3">
      <c r="AK1299">
        <v>2011</v>
      </c>
      <c r="AL1299">
        <v>74</v>
      </c>
      <c r="AM1299">
        <v>2.8039999999999999E-2</v>
      </c>
      <c r="AN1299">
        <v>2.7650000000000001E-2</v>
      </c>
      <c r="AO1299">
        <v>0.5</v>
      </c>
      <c r="AP1299">
        <v>75670</v>
      </c>
      <c r="AQ1299">
        <v>2092</v>
      </c>
      <c r="AR1299">
        <v>74624</v>
      </c>
      <c r="AS1299">
        <v>884145</v>
      </c>
      <c r="AT1299">
        <v>11.68</v>
      </c>
      <c r="AV1299">
        <v>2011</v>
      </c>
      <c r="AW1299">
        <v>74</v>
      </c>
      <c r="AX1299">
        <v>1.8010000000000002E-2</v>
      </c>
      <c r="AY1299">
        <v>1.7850000000000001E-2</v>
      </c>
      <c r="AZ1299">
        <v>0.5</v>
      </c>
      <c r="BA1299">
        <v>83882</v>
      </c>
      <c r="BB1299">
        <v>1497</v>
      </c>
      <c r="BC1299">
        <v>83133</v>
      </c>
      <c r="BD1299">
        <v>1162497</v>
      </c>
      <c r="BE1299">
        <v>13.86</v>
      </c>
    </row>
    <row r="1300" spans="37:57" x14ac:dyDescent="0.3">
      <c r="AK1300">
        <v>2011</v>
      </c>
      <c r="AL1300">
        <v>75</v>
      </c>
      <c r="AM1300">
        <v>3.1559999999999998E-2</v>
      </c>
      <c r="AN1300">
        <v>3.107E-2</v>
      </c>
      <c r="AO1300">
        <v>0.5</v>
      </c>
      <c r="AP1300">
        <v>73578</v>
      </c>
      <c r="AQ1300">
        <v>2286</v>
      </c>
      <c r="AR1300">
        <v>72434</v>
      </c>
      <c r="AS1300">
        <v>809521</v>
      </c>
      <c r="AT1300">
        <v>11</v>
      </c>
      <c r="AV1300">
        <v>2011</v>
      </c>
      <c r="AW1300">
        <v>75</v>
      </c>
      <c r="AX1300">
        <v>2.0590000000000001E-2</v>
      </c>
      <c r="AY1300">
        <v>2.0379999999999999E-2</v>
      </c>
      <c r="AZ1300">
        <v>0.5</v>
      </c>
      <c r="BA1300">
        <v>82385</v>
      </c>
      <c r="BB1300">
        <v>1679</v>
      </c>
      <c r="BC1300">
        <v>81545</v>
      </c>
      <c r="BD1300">
        <v>1079364</v>
      </c>
      <c r="BE1300">
        <v>13.1</v>
      </c>
    </row>
    <row r="1301" spans="37:57" x14ac:dyDescent="0.3">
      <c r="AK1301">
        <v>2011</v>
      </c>
      <c r="AL1301">
        <v>76</v>
      </c>
      <c r="AM1301">
        <v>3.8179999999999999E-2</v>
      </c>
      <c r="AN1301">
        <v>3.7470000000000003E-2</v>
      </c>
      <c r="AO1301">
        <v>0.5</v>
      </c>
      <c r="AP1301">
        <v>71291</v>
      </c>
      <c r="AQ1301">
        <v>2671</v>
      </c>
      <c r="AR1301">
        <v>69956</v>
      </c>
      <c r="AS1301">
        <v>737087</v>
      </c>
      <c r="AT1301">
        <v>10.34</v>
      </c>
      <c r="AV1301">
        <v>2011</v>
      </c>
      <c r="AW1301">
        <v>76</v>
      </c>
      <c r="AX1301">
        <v>2.3400000000000001E-2</v>
      </c>
      <c r="AY1301">
        <v>2.3130000000000001E-2</v>
      </c>
      <c r="AZ1301">
        <v>0.5</v>
      </c>
      <c r="BA1301">
        <v>80705</v>
      </c>
      <c r="BB1301">
        <v>1867</v>
      </c>
      <c r="BC1301">
        <v>79772</v>
      </c>
      <c r="BD1301">
        <v>997819</v>
      </c>
      <c r="BE1301">
        <v>12.36</v>
      </c>
    </row>
    <row r="1302" spans="37:57" x14ac:dyDescent="0.3">
      <c r="AK1302">
        <v>2011</v>
      </c>
      <c r="AL1302">
        <v>77</v>
      </c>
      <c r="AM1302">
        <v>4.206E-2</v>
      </c>
      <c r="AN1302">
        <v>4.1189999999999997E-2</v>
      </c>
      <c r="AO1302">
        <v>0.5</v>
      </c>
      <c r="AP1302">
        <v>68620</v>
      </c>
      <c r="AQ1302">
        <v>2827</v>
      </c>
      <c r="AR1302">
        <v>67207</v>
      </c>
      <c r="AS1302">
        <v>667131</v>
      </c>
      <c r="AT1302">
        <v>9.7200000000000006</v>
      </c>
      <c r="AV1302">
        <v>2011</v>
      </c>
      <c r="AW1302">
        <v>77</v>
      </c>
      <c r="AX1302">
        <v>2.461E-2</v>
      </c>
      <c r="AY1302">
        <v>2.4309999999999998E-2</v>
      </c>
      <c r="AZ1302">
        <v>0.5</v>
      </c>
      <c r="BA1302">
        <v>78839</v>
      </c>
      <c r="BB1302">
        <v>1917</v>
      </c>
      <c r="BC1302">
        <v>77880</v>
      </c>
      <c r="BD1302">
        <v>918047</v>
      </c>
      <c r="BE1302">
        <v>11.64</v>
      </c>
    </row>
    <row r="1303" spans="37:57" x14ac:dyDescent="0.3">
      <c r="AK1303">
        <v>2011</v>
      </c>
      <c r="AL1303">
        <v>78</v>
      </c>
      <c r="AM1303">
        <v>4.7359999999999999E-2</v>
      </c>
      <c r="AN1303">
        <v>4.6269999999999999E-2</v>
      </c>
      <c r="AO1303">
        <v>0.5</v>
      </c>
      <c r="AP1303">
        <v>65794</v>
      </c>
      <c r="AQ1303">
        <v>3044</v>
      </c>
      <c r="AR1303">
        <v>64272</v>
      </c>
      <c r="AS1303">
        <v>599924</v>
      </c>
      <c r="AT1303">
        <v>9.1199999999999992</v>
      </c>
      <c r="AV1303">
        <v>2011</v>
      </c>
      <c r="AW1303">
        <v>78</v>
      </c>
      <c r="AX1303">
        <v>2.7529999999999999E-2</v>
      </c>
      <c r="AY1303">
        <v>2.716E-2</v>
      </c>
      <c r="AZ1303">
        <v>0.5</v>
      </c>
      <c r="BA1303">
        <v>76922</v>
      </c>
      <c r="BB1303">
        <v>2089</v>
      </c>
      <c r="BC1303">
        <v>75877</v>
      </c>
      <c r="BD1303">
        <v>840167</v>
      </c>
      <c r="BE1303">
        <v>10.92</v>
      </c>
    </row>
    <row r="1304" spans="37:57" x14ac:dyDescent="0.3">
      <c r="AK1304">
        <v>2011</v>
      </c>
      <c r="AL1304">
        <v>79</v>
      </c>
      <c r="AM1304">
        <v>5.3150000000000003E-2</v>
      </c>
      <c r="AN1304">
        <v>5.1769999999999997E-2</v>
      </c>
      <c r="AO1304">
        <v>0.5</v>
      </c>
      <c r="AP1304">
        <v>62750</v>
      </c>
      <c r="AQ1304">
        <v>3249</v>
      </c>
      <c r="AR1304">
        <v>61125</v>
      </c>
      <c r="AS1304">
        <v>535652</v>
      </c>
      <c r="AT1304">
        <v>8.5399999999999991</v>
      </c>
      <c r="AV1304">
        <v>2011</v>
      </c>
      <c r="AW1304">
        <v>79</v>
      </c>
      <c r="AX1304">
        <v>3.4569999999999997E-2</v>
      </c>
      <c r="AY1304">
        <v>3.3980000000000003E-2</v>
      </c>
      <c r="AZ1304">
        <v>0.5</v>
      </c>
      <c r="BA1304">
        <v>74833</v>
      </c>
      <c r="BB1304">
        <v>2543</v>
      </c>
      <c r="BC1304">
        <v>73561</v>
      </c>
      <c r="BD1304">
        <v>764289</v>
      </c>
      <c r="BE1304">
        <v>10.210000000000001</v>
      </c>
    </row>
    <row r="1305" spans="37:57" x14ac:dyDescent="0.3">
      <c r="AK1305">
        <v>2011</v>
      </c>
      <c r="AL1305">
        <v>80</v>
      </c>
      <c r="AM1305">
        <v>5.824E-2</v>
      </c>
      <c r="AN1305">
        <v>5.6590000000000001E-2</v>
      </c>
      <c r="AO1305">
        <v>0.5</v>
      </c>
      <c r="AP1305">
        <v>59501</v>
      </c>
      <c r="AQ1305">
        <v>3367</v>
      </c>
      <c r="AR1305">
        <v>57817</v>
      </c>
      <c r="AS1305">
        <v>474527</v>
      </c>
      <c r="AT1305">
        <v>7.98</v>
      </c>
      <c r="AV1305">
        <v>2011</v>
      </c>
      <c r="AW1305">
        <v>80</v>
      </c>
      <c r="AX1305">
        <v>3.8710000000000001E-2</v>
      </c>
      <c r="AY1305">
        <v>3.7969999999999997E-2</v>
      </c>
      <c r="AZ1305">
        <v>0.5</v>
      </c>
      <c r="BA1305">
        <v>72290</v>
      </c>
      <c r="BB1305">
        <v>2745</v>
      </c>
      <c r="BC1305">
        <v>70918</v>
      </c>
      <c r="BD1305">
        <v>690728</v>
      </c>
      <c r="BE1305">
        <v>9.5500000000000007</v>
      </c>
    </row>
    <row r="1306" spans="37:57" x14ac:dyDescent="0.3">
      <c r="AK1306">
        <v>2011</v>
      </c>
      <c r="AL1306">
        <v>81</v>
      </c>
      <c r="AM1306">
        <v>6.2619999999999995E-2</v>
      </c>
      <c r="AN1306">
        <v>6.0720000000000003E-2</v>
      </c>
      <c r="AO1306">
        <v>0.5</v>
      </c>
      <c r="AP1306">
        <v>56134</v>
      </c>
      <c r="AQ1306">
        <v>3408</v>
      </c>
      <c r="AR1306">
        <v>54430</v>
      </c>
      <c r="AS1306">
        <v>416710</v>
      </c>
      <c r="AT1306">
        <v>7.42</v>
      </c>
      <c r="AV1306">
        <v>2011</v>
      </c>
      <c r="AW1306">
        <v>81</v>
      </c>
      <c r="AX1306">
        <v>4.5010000000000001E-2</v>
      </c>
      <c r="AY1306">
        <v>4.4019999999999997E-2</v>
      </c>
      <c r="AZ1306">
        <v>0.5</v>
      </c>
      <c r="BA1306">
        <v>69545</v>
      </c>
      <c r="BB1306">
        <v>3061</v>
      </c>
      <c r="BC1306">
        <v>68014</v>
      </c>
      <c r="BD1306">
        <v>619810</v>
      </c>
      <c r="BE1306">
        <v>8.91</v>
      </c>
    </row>
    <row r="1307" spans="37:57" x14ac:dyDescent="0.3">
      <c r="AK1307">
        <v>2011</v>
      </c>
      <c r="AL1307">
        <v>82</v>
      </c>
      <c r="AM1307">
        <v>7.4929999999999997E-2</v>
      </c>
      <c r="AN1307">
        <v>7.2230000000000003E-2</v>
      </c>
      <c r="AO1307">
        <v>0.5</v>
      </c>
      <c r="AP1307">
        <v>52725</v>
      </c>
      <c r="AQ1307">
        <v>3808</v>
      </c>
      <c r="AR1307">
        <v>50821</v>
      </c>
      <c r="AS1307">
        <v>362280</v>
      </c>
      <c r="AT1307">
        <v>6.87</v>
      </c>
      <c r="AV1307">
        <v>2011</v>
      </c>
      <c r="AW1307">
        <v>82</v>
      </c>
      <c r="AX1307">
        <v>5.2159999999999998E-2</v>
      </c>
      <c r="AY1307">
        <v>5.083E-2</v>
      </c>
      <c r="AZ1307">
        <v>0.5</v>
      </c>
      <c r="BA1307">
        <v>66484</v>
      </c>
      <c r="BB1307">
        <v>3379</v>
      </c>
      <c r="BC1307">
        <v>64794</v>
      </c>
      <c r="BD1307">
        <v>551796</v>
      </c>
      <c r="BE1307">
        <v>8.3000000000000007</v>
      </c>
    </row>
    <row r="1308" spans="37:57" x14ac:dyDescent="0.3">
      <c r="AK1308">
        <v>2011</v>
      </c>
      <c r="AL1308">
        <v>83</v>
      </c>
      <c r="AM1308">
        <v>8.9779999999999999E-2</v>
      </c>
      <c r="AN1308">
        <v>8.5919999999999996E-2</v>
      </c>
      <c r="AO1308">
        <v>0.5</v>
      </c>
      <c r="AP1308">
        <v>48917</v>
      </c>
      <c r="AQ1308">
        <v>4203</v>
      </c>
      <c r="AR1308">
        <v>46816</v>
      </c>
      <c r="AS1308">
        <v>311459</v>
      </c>
      <c r="AT1308">
        <v>6.37</v>
      </c>
      <c r="AV1308">
        <v>2011</v>
      </c>
      <c r="AW1308">
        <v>83</v>
      </c>
      <c r="AX1308">
        <v>5.7099999999999998E-2</v>
      </c>
      <c r="AY1308">
        <v>5.5509999999999997E-2</v>
      </c>
      <c r="AZ1308">
        <v>0.5</v>
      </c>
      <c r="BA1308">
        <v>63105</v>
      </c>
      <c r="BB1308">
        <v>3503</v>
      </c>
      <c r="BC1308">
        <v>61353</v>
      </c>
      <c r="BD1308">
        <v>487002</v>
      </c>
      <c r="BE1308">
        <v>7.72</v>
      </c>
    </row>
    <row r="1309" spans="37:57" x14ac:dyDescent="0.3">
      <c r="AK1309">
        <v>2011</v>
      </c>
      <c r="AL1309">
        <v>84</v>
      </c>
      <c r="AM1309">
        <v>9.9890000000000007E-2</v>
      </c>
      <c r="AN1309">
        <v>9.5140000000000002E-2</v>
      </c>
      <c r="AO1309">
        <v>0.5</v>
      </c>
      <c r="AP1309">
        <v>44714</v>
      </c>
      <c r="AQ1309">
        <v>4254</v>
      </c>
      <c r="AR1309">
        <v>42587</v>
      </c>
      <c r="AS1309">
        <v>264643</v>
      </c>
      <c r="AT1309">
        <v>5.92</v>
      </c>
      <c r="AV1309">
        <v>2011</v>
      </c>
      <c r="AW1309">
        <v>84</v>
      </c>
      <c r="AX1309">
        <v>6.6739999999999994E-2</v>
      </c>
      <c r="AY1309">
        <v>6.4579999999999999E-2</v>
      </c>
      <c r="AZ1309">
        <v>0.5</v>
      </c>
      <c r="BA1309">
        <v>59601</v>
      </c>
      <c r="BB1309">
        <v>3849</v>
      </c>
      <c r="BC1309">
        <v>57677</v>
      </c>
      <c r="BD1309">
        <v>425649</v>
      </c>
      <c r="BE1309">
        <v>7.14</v>
      </c>
    </row>
    <row r="1310" spans="37:57" x14ac:dyDescent="0.3">
      <c r="AK1310">
        <v>2011</v>
      </c>
      <c r="AL1310">
        <v>85</v>
      </c>
      <c r="AM1310">
        <v>0.11235000000000001</v>
      </c>
      <c r="AN1310">
        <v>0.10637000000000001</v>
      </c>
      <c r="AO1310">
        <v>0.5</v>
      </c>
      <c r="AP1310">
        <v>40460</v>
      </c>
      <c r="AQ1310">
        <v>4304</v>
      </c>
      <c r="AR1310">
        <v>38308</v>
      </c>
      <c r="AS1310">
        <v>222056</v>
      </c>
      <c r="AT1310">
        <v>5.49</v>
      </c>
      <c r="AV1310">
        <v>2011</v>
      </c>
      <c r="AW1310">
        <v>85</v>
      </c>
      <c r="AX1310">
        <v>7.6679999999999998E-2</v>
      </c>
      <c r="AY1310">
        <v>7.3849999999999999E-2</v>
      </c>
      <c r="AZ1310">
        <v>0.5</v>
      </c>
      <c r="BA1310">
        <v>55752</v>
      </c>
      <c r="BB1310">
        <v>4117</v>
      </c>
      <c r="BC1310">
        <v>53694</v>
      </c>
      <c r="BD1310">
        <v>367972</v>
      </c>
      <c r="BE1310">
        <v>6.6</v>
      </c>
    </row>
    <row r="1311" spans="37:57" x14ac:dyDescent="0.3">
      <c r="AK1311">
        <v>2011</v>
      </c>
      <c r="AL1311">
        <v>86</v>
      </c>
      <c r="AM1311">
        <v>0.12534999999999999</v>
      </c>
      <c r="AN1311">
        <v>0.11796</v>
      </c>
      <c r="AO1311">
        <v>0.5</v>
      </c>
      <c r="AP1311">
        <v>36157</v>
      </c>
      <c r="AQ1311">
        <v>4265</v>
      </c>
      <c r="AR1311">
        <v>34024</v>
      </c>
      <c r="AS1311">
        <v>183747</v>
      </c>
      <c r="AT1311">
        <v>5.08</v>
      </c>
      <c r="AV1311">
        <v>2011</v>
      </c>
      <c r="AW1311">
        <v>86</v>
      </c>
      <c r="AX1311">
        <v>9.1660000000000005E-2</v>
      </c>
      <c r="AY1311">
        <v>8.7639999999999996E-2</v>
      </c>
      <c r="AZ1311">
        <v>0.5</v>
      </c>
      <c r="BA1311">
        <v>51635</v>
      </c>
      <c r="BB1311">
        <v>4525</v>
      </c>
      <c r="BC1311">
        <v>49372</v>
      </c>
      <c r="BD1311">
        <v>314278</v>
      </c>
      <c r="BE1311">
        <v>6.09</v>
      </c>
    </row>
    <row r="1312" spans="37:57" x14ac:dyDescent="0.3">
      <c r="AK1312">
        <v>2011</v>
      </c>
      <c r="AL1312">
        <v>87</v>
      </c>
      <c r="AM1312">
        <v>0.14308000000000001</v>
      </c>
      <c r="AN1312">
        <v>0.13352</v>
      </c>
      <c r="AO1312">
        <v>0.5</v>
      </c>
      <c r="AP1312">
        <v>31892</v>
      </c>
      <c r="AQ1312">
        <v>4258</v>
      </c>
      <c r="AR1312">
        <v>29762</v>
      </c>
      <c r="AS1312">
        <v>149723</v>
      </c>
      <c r="AT1312">
        <v>4.6900000000000004</v>
      </c>
      <c r="AV1312">
        <v>2011</v>
      </c>
      <c r="AW1312">
        <v>87</v>
      </c>
      <c r="AX1312">
        <v>0.10102</v>
      </c>
      <c r="AY1312">
        <v>9.6170000000000005E-2</v>
      </c>
      <c r="AZ1312">
        <v>0.5</v>
      </c>
      <c r="BA1312">
        <v>47110</v>
      </c>
      <c r="BB1312">
        <v>4530</v>
      </c>
      <c r="BC1312">
        <v>44844</v>
      </c>
      <c r="BD1312">
        <v>264906</v>
      </c>
      <c r="BE1312">
        <v>5.62</v>
      </c>
    </row>
    <row r="1313" spans="37:57" x14ac:dyDescent="0.3">
      <c r="AK1313">
        <v>2011</v>
      </c>
      <c r="AL1313">
        <v>88</v>
      </c>
      <c r="AM1313">
        <v>0.15318999999999999</v>
      </c>
      <c r="AN1313">
        <v>0.14229</v>
      </c>
      <c r="AO1313">
        <v>0.5</v>
      </c>
      <c r="AP1313">
        <v>27633</v>
      </c>
      <c r="AQ1313">
        <v>3932</v>
      </c>
      <c r="AR1313">
        <v>25667</v>
      </c>
      <c r="AS1313">
        <v>119961</v>
      </c>
      <c r="AT1313">
        <v>4.34</v>
      </c>
      <c r="AV1313">
        <v>2011</v>
      </c>
      <c r="AW1313">
        <v>88</v>
      </c>
      <c r="AX1313">
        <v>0.11867</v>
      </c>
      <c r="AY1313">
        <v>0.11201999999999999</v>
      </c>
      <c r="AZ1313">
        <v>0.5</v>
      </c>
      <c r="BA1313">
        <v>42579</v>
      </c>
      <c r="BB1313">
        <v>4770</v>
      </c>
      <c r="BC1313">
        <v>40194</v>
      </c>
      <c r="BD1313">
        <v>220061</v>
      </c>
      <c r="BE1313">
        <v>5.17</v>
      </c>
    </row>
    <row r="1314" spans="37:57" x14ac:dyDescent="0.3">
      <c r="AK1314">
        <v>2011</v>
      </c>
      <c r="AL1314">
        <v>89</v>
      </c>
      <c r="AM1314">
        <v>0.1797</v>
      </c>
      <c r="AN1314">
        <v>0.16489000000000001</v>
      </c>
      <c r="AO1314">
        <v>0.5</v>
      </c>
      <c r="AP1314">
        <v>23701</v>
      </c>
      <c r="AQ1314">
        <v>3908</v>
      </c>
      <c r="AR1314">
        <v>21747</v>
      </c>
      <c r="AS1314">
        <v>94293</v>
      </c>
      <c r="AT1314">
        <v>3.98</v>
      </c>
      <c r="AV1314">
        <v>2011</v>
      </c>
      <c r="AW1314">
        <v>89</v>
      </c>
      <c r="AX1314">
        <v>0.13899</v>
      </c>
      <c r="AY1314">
        <v>0.12995999999999999</v>
      </c>
      <c r="AZ1314">
        <v>0.5</v>
      </c>
      <c r="BA1314">
        <v>37810</v>
      </c>
      <c r="BB1314">
        <v>4914</v>
      </c>
      <c r="BC1314">
        <v>35353</v>
      </c>
      <c r="BD1314">
        <v>179867</v>
      </c>
      <c r="BE1314">
        <v>4.76</v>
      </c>
    </row>
    <row r="1315" spans="37:57" x14ac:dyDescent="0.3">
      <c r="AK1315">
        <v>2011</v>
      </c>
      <c r="AL1315">
        <v>90</v>
      </c>
      <c r="AM1315">
        <v>0.19844000000000001</v>
      </c>
      <c r="AN1315">
        <v>0.18052000000000001</v>
      </c>
      <c r="AO1315">
        <v>0.5</v>
      </c>
      <c r="AP1315">
        <v>19793</v>
      </c>
      <c r="AQ1315">
        <v>3573</v>
      </c>
      <c r="AR1315">
        <v>18007</v>
      </c>
      <c r="AS1315">
        <v>72546</v>
      </c>
      <c r="AT1315">
        <v>3.67</v>
      </c>
      <c r="AV1315">
        <v>2011</v>
      </c>
      <c r="AW1315">
        <v>90</v>
      </c>
      <c r="AX1315">
        <v>0.15228</v>
      </c>
      <c r="AY1315">
        <v>0.14149999999999999</v>
      </c>
      <c r="AZ1315">
        <v>0.5</v>
      </c>
      <c r="BA1315">
        <v>32896</v>
      </c>
      <c r="BB1315">
        <v>4655</v>
      </c>
      <c r="BC1315">
        <v>30568</v>
      </c>
      <c r="BD1315">
        <v>144514</v>
      </c>
      <c r="BE1315">
        <v>4.3899999999999997</v>
      </c>
    </row>
    <row r="1316" spans="37:57" x14ac:dyDescent="0.3">
      <c r="AK1316">
        <v>2011</v>
      </c>
      <c r="AL1316">
        <v>91</v>
      </c>
      <c r="AM1316">
        <v>0.24034</v>
      </c>
      <c r="AN1316">
        <v>0.21456</v>
      </c>
      <c r="AO1316">
        <v>0.5</v>
      </c>
      <c r="AP1316">
        <v>16220</v>
      </c>
      <c r="AQ1316">
        <v>3480</v>
      </c>
      <c r="AR1316">
        <v>14480</v>
      </c>
      <c r="AS1316">
        <v>54539</v>
      </c>
      <c r="AT1316">
        <v>3.36</v>
      </c>
      <c r="AV1316">
        <v>2011</v>
      </c>
      <c r="AW1316">
        <v>91</v>
      </c>
      <c r="AX1316">
        <v>0.1789</v>
      </c>
      <c r="AY1316">
        <v>0.16420999999999999</v>
      </c>
      <c r="AZ1316">
        <v>0.5</v>
      </c>
      <c r="BA1316">
        <v>28241</v>
      </c>
      <c r="BB1316">
        <v>4638</v>
      </c>
      <c r="BC1316">
        <v>25922</v>
      </c>
      <c r="BD1316">
        <v>113946</v>
      </c>
      <c r="BE1316">
        <v>4.03</v>
      </c>
    </row>
    <row r="1317" spans="37:57" x14ac:dyDescent="0.3">
      <c r="AK1317">
        <v>2011</v>
      </c>
      <c r="AL1317">
        <v>92</v>
      </c>
      <c r="AM1317">
        <v>0.25622</v>
      </c>
      <c r="AN1317">
        <v>0.22711999999999999</v>
      </c>
      <c r="AO1317">
        <v>0.5</v>
      </c>
      <c r="AP1317">
        <v>12740</v>
      </c>
      <c r="AQ1317">
        <v>2894</v>
      </c>
      <c r="AR1317">
        <v>11293</v>
      </c>
      <c r="AS1317">
        <v>40059</v>
      </c>
      <c r="AT1317">
        <v>3.14</v>
      </c>
      <c r="AV1317">
        <v>2011</v>
      </c>
      <c r="AW1317">
        <v>92</v>
      </c>
      <c r="AX1317">
        <v>0.19453000000000001</v>
      </c>
      <c r="AY1317">
        <v>0.17729</v>
      </c>
      <c r="AZ1317">
        <v>0.5</v>
      </c>
      <c r="BA1317">
        <v>23603</v>
      </c>
      <c r="BB1317">
        <v>4185</v>
      </c>
      <c r="BC1317">
        <v>21511</v>
      </c>
      <c r="BD1317">
        <v>88024</v>
      </c>
      <c r="BE1317">
        <v>3.73</v>
      </c>
    </row>
    <row r="1318" spans="37:57" x14ac:dyDescent="0.3">
      <c r="AK1318">
        <v>2011</v>
      </c>
      <c r="AL1318">
        <v>93</v>
      </c>
      <c r="AM1318">
        <v>0.27510000000000001</v>
      </c>
      <c r="AN1318">
        <v>0.24184</v>
      </c>
      <c r="AO1318">
        <v>0.5</v>
      </c>
      <c r="AP1318">
        <v>9846</v>
      </c>
      <c r="AQ1318">
        <v>2381</v>
      </c>
      <c r="AR1318">
        <v>8656</v>
      </c>
      <c r="AS1318">
        <v>28766</v>
      </c>
      <c r="AT1318">
        <v>2.92</v>
      </c>
      <c r="AV1318">
        <v>2011</v>
      </c>
      <c r="AW1318">
        <v>93</v>
      </c>
      <c r="AX1318">
        <v>0.22409999999999999</v>
      </c>
      <c r="AY1318">
        <v>0.20152</v>
      </c>
      <c r="AZ1318">
        <v>0.5</v>
      </c>
      <c r="BA1318">
        <v>19419</v>
      </c>
      <c r="BB1318">
        <v>3913</v>
      </c>
      <c r="BC1318">
        <v>17462</v>
      </c>
      <c r="BD1318">
        <v>66512</v>
      </c>
      <c r="BE1318">
        <v>3.43</v>
      </c>
    </row>
    <row r="1319" spans="37:57" x14ac:dyDescent="0.3">
      <c r="AK1319">
        <v>2011</v>
      </c>
      <c r="AL1319">
        <v>94</v>
      </c>
      <c r="AM1319">
        <v>0.31415999999999999</v>
      </c>
      <c r="AN1319">
        <v>0.27150999999999997</v>
      </c>
      <c r="AO1319">
        <v>0.5</v>
      </c>
      <c r="AP1319">
        <v>7465</v>
      </c>
      <c r="AQ1319">
        <v>2027</v>
      </c>
      <c r="AR1319">
        <v>6452</v>
      </c>
      <c r="AS1319">
        <v>20110</v>
      </c>
      <c r="AT1319">
        <v>2.69</v>
      </c>
      <c r="AV1319">
        <v>2011</v>
      </c>
      <c r="AW1319">
        <v>94</v>
      </c>
      <c r="AX1319">
        <v>0.24581</v>
      </c>
      <c r="AY1319">
        <v>0.21890000000000001</v>
      </c>
      <c r="AZ1319">
        <v>0.5</v>
      </c>
      <c r="BA1319">
        <v>15506</v>
      </c>
      <c r="BB1319">
        <v>3394</v>
      </c>
      <c r="BC1319">
        <v>13808</v>
      </c>
      <c r="BD1319">
        <v>49050</v>
      </c>
      <c r="BE1319">
        <v>3.16</v>
      </c>
    </row>
    <row r="1320" spans="37:57" x14ac:dyDescent="0.3">
      <c r="AK1320">
        <v>2011</v>
      </c>
      <c r="AL1320">
        <v>95</v>
      </c>
      <c r="AM1320">
        <v>0.34090999999999999</v>
      </c>
      <c r="AN1320">
        <v>0.29126000000000002</v>
      </c>
      <c r="AO1320">
        <v>0.5</v>
      </c>
      <c r="AP1320">
        <v>5438</v>
      </c>
      <c r="AQ1320">
        <v>1584</v>
      </c>
      <c r="AR1320">
        <v>4646</v>
      </c>
      <c r="AS1320">
        <v>13658</v>
      </c>
      <c r="AT1320">
        <v>2.5099999999999998</v>
      </c>
      <c r="AV1320">
        <v>2011</v>
      </c>
      <c r="AW1320">
        <v>95</v>
      </c>
      <c r="AX1320">
        <v>0.27782000000000001</v>
      </c>
      <c r="AY1320">
        <v>0.24393999999999999</v>
      </c>
      <c r="AZ1320">
        <v>0.5</v>
      </c>
      <c r="BA1320">
        <v>12111</v>
      </c>
      <c r="BB1320">
        <v>2954</v>
      </c>
      <c r="BC1320">
        <v>10634</v>
      </c>
      <c r="BD1320">
        <v>35242</v>
      </c>
      <c r="BE1320">
        <v>2.91</v>
      </c>
    </row>
    <row r="1321" spans="37:57" x14ac:dyDescent="0.3">
      <c r="AK1321">
        <v>2011</v>
      </c>
      <c r="AL1321">
        <v>96</v>
      </c>
      <c r="AM1321">
        <v>0.37351000000000001</v>
      </c>
      <c r="AN1321">
        <v>0.31474000000000002</v>
      </c>
      <c r="AO1321">
        <v>0.5</v>
      </c>
      <c r="AP1321">
        <v>3854</v>
      </c>
      <c r="AQ1321">
        <v>1213</v>
      </c>
      <c r="AR1321">
        <v>3248</v>
      </c>
      <c r="AS1321">
        <v>9012</v>
      </c>
      <c r="AT1321">
        <v>2.34</v>
      </c>
      <c r="AV1321">
        <v>2011</v>
      </c>
      <c r="AW1321">
        <v>96</v>
      </c>
      <c r="AX1321">
        <v>0.30908999999999998</v>
      </c>
      <c r="AY1321">
        <v>0.26772000000000001</v>
      </c>
      <c r="AZ1321">
        <v>0.5</v>
      </c>
      <c r="BA1321">
        <v>9157</v>
      </c>
      <c r="BB1321">
        <v>2451</v>
      </c>
      <c r="BC1321">
        <v>7931</v>
      </c>
      <c r="BD1321">
        <v>24608</v>
      </c>
      <c r="BE1321">
        <v>2.69</v>
      </c>
    </row>
    <row r="1322" spans="37:57" x14ac:dyDescent="0.3">
      <c r="AK1322">
        <v>2011</v>
      </c>
      <c r="AL1322">
        <v>97</v>
      </c>
      <c r="AM1322">
        <v>0.40731000000000001</v>
      </c>
      <c r="AN1322">
        <v>0.33839000000000002</v>
      </c>
      <c r="AO1322">
        <v>0.5</v>
      </c>
      <c r="AP1322">
        <v>2641</v>
      </c>
      <c r="AQ1322">
        <v>894</v>
      </c>
      <c r="AR1322">
        <v>2194</v>
      </c>
      <c r="AS1322">
        <v>5764</v>
      </c>
      <c r="AT1322">
        <v>2.1800000000000002</v>
      </c>
      <c r="AV1322">
        <v>2011</v>
      </c>
      <c r="AW1322">
        <v>97</v>
      </c>
      <c r="AX1322">
        <v>0.34222000000000002</v>
      </c>
      <c r="AY1322">
        <v>0.29221000000000003</v>
      </c>
      <c r="AZ1322">
        <v>0.5</v>
      </c>
      <c r="BA1322">
        <v>6705</v>
      </c>
      <c r="BB1322">
        <v>1959</v>
      </c>
      <c r="BC1322">
        <v>5726</v>
      </c>
      <c r="BD1322">
        <v>16676</v>
      </c>
      <c r="BE1322">
        <v>2.4900000000000002</v>
      </c>
    </row>
    <row r="1323" spans="37:57" x14ac:dyDescent="0.3">
      <c r="AK1323">
        <v>2011</v>
      </c>
      <c r="AL1323">
        <v>98</v>
      </c>
      <c r="AM1323">
        <v>0.442</v>
      </c>
      <c r="AN1323">
        <v>0.36199999999999999</v>
      </c>
      <c r="AO1323">
        <v>0.5</v>
      </c>
      <c r="AP1323">
        <v>1747</v>
      </c>
      <c r="AQ1323">
        <v>633</v>
      </c>
      <c r="AR1323">
        <v>1431</v>
      </c>
      <c r="AS1323">
        <v>3570</v>
      </c>
      <c r="AT1323">
        <v>2.04</v>
      </c>
      <c r="AV1323">
        <v>2011</v>
      </c>
      <c r="AW1323">
        <v>98</v>
      </c>
      <c r="AX1323">
        <v>0.37695000000000001</v>
      </c>
      <c r="AY1323">
        <v>0.31717000000000001</v>
      </c>
      <c r="AZ1323">
        <v>0.5</v>
      </c>
      <c r="BA1323">
        <v>4746</v>
      </c>
      <c r="BB1323">
        <v>1505</v>
      </c>
      <c r="BC1323">
        <v>3993</v>
      </c>
      <c r="BD1323">
        <v>10951</v>
      </c>
      <c r="BE1323">
        <v>2.31</v>
      </c>
    </row>
    <row r="1324" spans="37:57" x14ac:dyDescent="0.3">
      <c r="AK1324">
        <v>2011</v>
      </c>
      <c r="AL1324">
        <v>99</v>
      </c>
      <c r="AM1324">
        <v>0.47727000000000003</v>
      </c>
      <c r="AN1324">
        <v>0.38532</v>
      </c>
      <c r="AO1324">
        <v>0.5</v>
      </c>
      <c r="AP1324">
        <v>1115</v>
      </c>
      <c r="AQ1324">
        <v>430</v>
      </c>
      <c r="AR1324">
        <v>900</v>
      </c>
      <c r="AS1324">
        <v>2139</v>
      </c>
      <c r="AT1324">
        <v>1.92</v>
      </c>
      <c r="AV1324">
        <v>2011</v>
      </c>
      <c r="AW1324">
        <v>99</v>
      </c>
      <c r="AX1324">
        <v>0.41299999999999998</v>
      </c>
      <c r="AY1324">
        <v>0.34231</v>
      </c>
      <c r="AZ1324">
        <v>0.5</v>
      </c>
      <c r="BA1324">
        <v>3241</v>
      </c>
      <c r="BB1324">
        <v>1109</v>
      </c>
      <c r="BC1324">
        <v>2686</v>
      </c>
      <c r="BD1324">
        <v>6957</v>
      </c>
      <c r="BE1324">
        <v>2.15</v>
      </c>
    </row>
    <row r="1325" spans="37:57" x14ac:dyDescent="0.3">
      <c r="AK1325">
        <v>2011</v>
      </c>
      <c r="AL1325">
        <v>100</v>
      </c>
      <c r="AM1325">
        <v>0.51276999999999995</v>
      </c>
      <c r="AN1325">
        <v>0.40812999999999999</v>
      </c>
      <c r="AO1325">
        <v>0.5</v>
      </c>
      <c r="AP1325">
        <v>685</v>
      </c>
      <c r="AQ1325">
        <v>280</v>
      </c>
      <c r="AR1325">
        <v>545</v>
      </c>
      <c r="AS1325">
        <v>1239</v>
      </c>
      <c r="AT1325">
        <v>1.81</v>
      </c>
      <c r="AV1325">
        <v>2011</v>
      </c>
      <c r="AW1325">
        <v>100</v>
      </c>
      <c r="AX1325">
        <v>0.45</v>
      </c>
      <c r="AY1325">
        <v>0.36735000000000001</v>
      </c>
      <c r="AZ1325">
        <v>0.5</v>
      </c>
      <c r="BA1325">
        <v>2131</v>
      </c>
      <c r="BB1325">
        <v>783</v>
      </c>
      <c r="BC1325">
        <v>1740</v>
      </c>
      <c r="BD1325">
        <v>4271</v>
      </c>
      <c r="BE1325">
        <v>2</v>
      </c>
    </row>
    <row r="1326" spans="37:57" x14ac:dyDescent="0.3">
      <c r="AK1326">
        <v>2011</v>
      </c>
      <c r="AL1326">
        <v>101</v>
      </c>
      <c r="AM1326">
        <v>0.54813999999999996</v>
      </c>
      <c r="AN1326">
        <v>0.43023</v>
      </c>
      <c r="AO1326">
        <v>0.5</v>
      </c>
      <c r="AP1326">
        <v>406</v>
      </c>
      <c r="AQ1326">
        <v>175</v>
      </c>
      <c r="AR1326">
        <v>318</v>
      </c>
      <c r="AS1326">
        <v>693</v>
      </c>
      <c r="AT1326">
        <v>1.71</v>
      </c>
      <c r="AV1326">
        <v>2011</v>
      </c>
      <c r="AW1326">
        <v>101</v>
      </c>
      <c r="AX1326">
        <v>0.48757</v>
      </c>
      <c r="AY1326">
        <v>0.39200000000000002</v>
      </c>
      <c r="AZ1326">
        <v>0.5</v>
      </c>
      <c r="BA1326">
        <v>1348</v>
      </c>
      <c r="BB1326">
        <v>529</v>
      </c>
      <c r="BC1326">
        <v>1084</v>
      </c>
      <c r="BD1326">
        <v>2531</v>
      </c>
      <c r="BE1326">
        <v>1.88</v>
      </c>
    </row>
    <row r="1327" spans="37:57" x14ac:dyDescent="0.3">
      <c r="AK1327">
        <v>2011</v>
      </c>
      <c r="AL1327">
        <v>102</v>
      </c>
      <c r="AM1327">
        <v>0.58303000000000005</v>
      </c>
      <c r="AN1327">
        <v>0.45143</v>
      </c>
      <c r="AO1327">
        <v>0.5</v>
      </c>
      <c r="AP1327">
        <v>231</v>
      </c>
      <c r="AQ1327">
        <v>104</v>
      </c>
      <c r="AR1327">
        <v>179</v>
      </c>
      <c r="AS1327">
        <v>375</v>
      </c>
      <c r="AT1327">
        <v>1.62</v>
      </c>
      <c r="AV1327">
        <v>2011</v>
      </c>
      <c r="AW1327">
        <v>102</v>
      </c>
      <c r="AX1327">
        <v>0.52527999999999997</v>
      </c>
      <c r="AY1327">
        <v>0.41600999999999999</v>
      </c>
      <c r="AZ1327">
        <v>0.5</v>
      </c>
      <c r="BA1327">
        <v>820</v>
      </c>
      <c r="BB1327">
        <v>341</v>
      </c>
      <c r="BC1327">
        <v>649</v>
      </c>
      <c r="BD1327">
        <v>1447</v>
      </c>
      <c r="BE1327">
        <v>1.77</v>
      </c>
    </row>
    <row r="1328" spans="37:57" x14ac:dyDescent="0.3">
      <c r="AK1328">
        <v>2011</v>
      </c>
      <c r="AL1328">
        <v>103</v>
      </c>
      <c r="AM1328">
        <v>0.61711000000000005</v>
      </c>
      <c r="AN1328">
        <v>0.47159000000000001</v>
      </c>
      <c r="AO1328">
        <v>0.5</v>
      </c>
      <c r="AP1328">
        <v>127</v>
      </c>
      <c r="AQ1328">
        <v>60</v>
      </c>
      <c r="AR1328">
        <v>97</v>
      </c>
      <c r="AS1328">
        <v>196</v>
      </c>
      <c r="AT1328">
        <v>1.54</v>
      </c>
      <c r="AV1328">
        <v>2011</v>
      </c>
      <c r="AW1328">
        <v>103</v>
      </c>
      <c r="AX1328">
        <v>0.56269999999999998</v>
      </c>
      <c r="AY1328">
        <v>0.43913999999999997</v>
      </c>
      <c r="AZ1328">
        <v>0.5</v>
      </c>
      <c r="BA1328">
        <v>479</v>
      </c>
      <c r="BB1328">
        <v>210</v>
      </c>
      <c r="BC1328">
        <v>374</v>
      </c>
      <c r="BD1328">
        <v>798</v>
      </c>
      <c r="BE1328">
        <v>1.67</v>
      </c>
    </row>
    <row r="1329" spans="37:57" x14ac:dyDescent="0.3">
      <c r="AK1329">
        <v>2011</v>
      </c>
      <c r="AL1329">
        <v>104</v>
      </c>
      <c r="AM1329">
        <v>0.65007000000000004</v>
      </c>
      <c r="AN1329">
        <v>0.49060999999999999</v>
      </c>
      <c r="AO1329">
        <v>0.5</v>
      </c>
      <c r="AP1329">
        <v>67</v>
      </c>
      <c r="AQ1329">
        <v>33</v>
      </c>
      <c r="AR1329">
        <v>51</v>
      </c>
      <c r="AS1329">
        <v>99</v>
      </c>
      <c r="AT1329">
        <v>1.48</v>
      </c>
      <c r="AV1329">
        <v>2011</v>
      </c>
      <c r="AW1329">
        <v>104</v>
      </c>
      <c r="AX1329">
        <v>0.59941999999999995</v>
      </c>
      <c r="AY1329">
        <v>0.46118999999999999</v>
      </c>
      <c r="AZ1329">
        <v>0.5</v>
      </c>
      <c r="BA1329">
        <v>269</v>
      </c>
      <c r="BB1329">
        <v>124</v>
      </c>
      <c r="BC1329">
        <v>207</v>
      </c>
      <c r="BD1329">
        <v>424</v>
      </c>
      <c r="BE1329">
        <v>1.58</v>
      </c>
    </row>
    <row r="1330" spans="37:57" x14ac:dyDescent="0.3">
      <c r="AK1330">
        <v>2011</v>
      </c>
      <c r="AL1330">
        <v>105</v>
      </c>
      <c r="AM1330">
        <v>0.68166000000000004</v>
      </c>
      <c r="AN1330">
        <v>0.50839000000000001</v>
      </c>
      <c r="AO1330">
        <v>0.5</v>
      </c>
      <c r="AP1330">
        <v>34</v>
      </c>
      <c r="AQ1330">
        <v>17</v>
      </c>
      <c r="AR1330">
        <v>25</v>
      </c>
      <c r="AS1330">
        <v>48</v>
      </c>
      <c r="AT1330">
        <v>1.42</v>
      </c>
      <c r="AV1330">
        <v>2011</v>
      </c>
      <c r="AW1330">
        <v>105</v>
      </c>
      <c r="AX1330">
        <v>0.63505999999999996</v>
      </c>
      <c r="AY1330">
        <v>0.48200999999999999</v>
      </c>
      <c r="AZ1330">
        <v>0.5</v>
      </c>
      <c r="BA1330">
        <v>145</v>
      </c>
      <c r="BB1330">
        <v>70</v>
      </c>
      <c r="BC1330">
        <v>110</v>
      </c>
      <c r="BD1330">
        <v>218</v>
      </c>
      <c r="BE1330">
        <v>1.5</v>
      </c>
    </row>
    <row r="1331" spans="37:57" x14ac:dyDescent="0.3">
      <c r="AK1331">
        <v>2011</v>
      </c>
      <c r="AL1331">
        <v>106</v>
      </c>
      <c r="AM1331">
        <v>0.71165999999999996</v>
      </c>
      <c r="AN1331">
        <v>0.52488999999999997</v>
      </c>
      <c r="AO1331">
        <v>0.5</v>
      </c>
      <c r="AP1331">
        <v>17</v>
      </c>
      <c r="AQ1331">
        <v>9</v>
      </c>
      <c r="AR1331">
        <v>12</v>
      </c>
      <c r="AS1331">
        <v>23</v>
      </c>
      <c r="AT1331">
        <v>1.36</v>
      </c>
      <c r="AV1331">
        <v>2011</v>
      </c>
      <c r="AW1331">
        <v>106</v>
      </c>
      <c r="AX1331">
        <v>0.66927000000000003</v>
      </c>
      <c r="AY1331">
        <v>0.50146000000000002</v>
      </c>
      <c r="AZ1331">
        <v>0.5</v>
      </c>
      <c r="BA1331">
        <v>75</v>
      </c>
      <c r="BB1331">
        <v>38</v>
      </c>
      <c r="BC1331">
        <v>56</v>
      </c>
      <c r="BD1331">
        <v>108</v>
      </c>
      <c r="BE1331">
        <v>1.44</v>
      </c>
    </row>
    <row r="1332" spans="37:57" x14ac:dyDescent="0.3">
      <c r="AK1332">
        <v>2011</v>
      </c>
      <c r="AL1332">
        <v>107</v>
      </c>
      <c r="AM1332">
        <v>0.73992000000000002</v>
      </c>
      <c r="AN1332">
        <v>0.54010000000000002</v>
      </c>
      <c r="AO1332">
        <v>0.5</v>
      </c>
      <c r="AP1332">
        <v>8</v>
      </c>
      <c r="AQ1332">
        <v>4</v>
      </c>
      <c r="AR1332">
        <v>6</v>
      </c>
      <c r="AS1332">
        <v>11</v>
      </c>
      <c r="AT1332">
        <v>1.32</v>
      </c>
      <c r="AV1332">
        <v>2011</v>
      </c>
      <c r="AW1332">
        <v>107</v>
      </c>
      <c r="AX1332">
        <v>0.70179000000000002</v>
      </c>
      <c r="AY1332">
        <v>0.51949999999999996</v>
      </c>
      <c r="AZ1332">
        <v>0.5</v>
      </c>
      <c r="BA1332">
        <v>37</v>
      </c>
      <c r="BB1332">
        <v>19</v>
      </c>
      <c r="BC1332">
        <v>28</v>
      </c>
      <c r="BD1332">
        <v>52</v>
      </c>
      <c r="BE1332">
        <v>1.38</v>
      </c>
    </row>
    <row r="1333" spans="37:57" x14ac:dyDescent="0.3">
      <c r="AK1333">
        <v>2011</v>
      </c>
      <c r="AL1333">
        <v>108</v>
      </c>
      <c r="AM1333">
        <v>0.76631000000000005</v>
      </c>
      <c r="AN1333">
        <v>0.55403000000000002</v>
      </c>
      <c r="AO1333">
        <v>0.5</v>
      </c>
      <c r="AP1333">
        <v>4</v>
      </c>
      <c r="AQ1333">
        <v>2</v>
      </c>
      <c r="AR1333">
        <v>3</v>
      </c>
      <c r="AS1333">
        <v>5</v>
      </c>
      <c r="AT1333">
        <v>1.28</v>
      </c>
      <c r="AV1333">
        <v>2011</v>
      </c>
      <c r="AW1333">
        <v>108</v>
      </c>
      <c r="AX1333">
        <v>0.73238000000000003</v>
      </c>
      <c r="AY1333">
        <v>0.53608</v>
      </c>
      <c r="AZ1333">
        <v>0.5</v>
      </c>
      <c r="BA1333">
        <v>18</v>
      </c>
      <c r="BB1333">
        <v>10</v>
      </c>
      <c r="BC1333">
        <v>13</v>
      </c>
      <c r="BD1333">
        <v>24</v>
      </c>
      <c r="BE1333">
        <v>1.33</v>
      </c>
    </row>
    <row r="1334" spans="37:57" x14ac:dyDescent="0.3">
      <c r="AK1334">
        <v>2011</v>
      </c>
      <c r="AL1334">
        <v>109</v>
      </c>
      <c r="AM1334">
        <v>0.79078999999999999</v>
      </c>
      <c r="AN1334">
        <v>0.56671000000000005</v>
      </c>
      <c r="AO1334">
        <v>0.5</v>
      </c>
      <c r="AP1334">
        <v>2</v>
      </c>
      <c r="AQ1334">
        <v>1</v>
      </c>
      <c r="AR1334">
        <v>1</v>
      </c>
      <c r="AS1334">
        <v>2</v>
      </c>
      <c r="AT1334">
        <v>1.25</v>
      </c>
      <c r="AV1334">
        <v>2011</v>
      </c>
      <c r="AW1334">
        <v>109</v>
      </c>
      <c r="AX1334">
        <v>0.76090999999999998</v>
      </c>
      <c r="AY1334">
        <v>0.55120000000000002</v>
      </c>
      <c r="AZ1334">
        <v>0.5</v>
      </c>
      <c r="BA1334">
        <v>8</v>
      </c>
      <c r="BB1334">
        <v>5</v>
      </c>
      <c r="BC1334">
        <v>6</v>
      </c>
      <c r="BD1334">
        <v>11</v>
      </c>
      <c r="BE1334">
        <v>1.29</v>
      </c>
    </row>
    <row r="1335" spans="37:57" x14ac:dyDescent="0.3">
      <c r="AK1335">
        <v>2011</v>
      </c>
      <c r="AL1335" t="s">
        <v>10</v>
      </c>
      <c r="AM1335">
        <v>0.81332000000000004</v>
      </c>
      <c r="AN1335">
        <v>1</v>
      </c>
      <c r="AO1335">
        <v>1.23</v>
      </c>
      <c r="AP1335">
        <v>1</v>
      </c>
      <c r="AQ1335">
        <v>1</v>
      </c>
      <c r="AR1335">
        <v>1</v>
      </c>
      <c r="AS1335">
        <v>1</v>
      </c>
      <c r="AT1335">
        <v>1.23</v>
      </c>
      <c r="AV1335">
        <v>2011</v>
      </c>
      <c r="AW1335" t="s">
        <v>10</v>
      </c>
      <c r="AX1335">
        <v>0.78727999999999998</v>
      </c>
      <c r="AY1335">
        <v>1</v>
      </c>
      <c r="AZ1335">
        <v>1.27</v>
      </c>
      <c r="BA1335">
        <v>4</v>
      </c>
      <c r="BB1335">
        <v>4</v>
      </c>
      <c r="BC1335">
        <v>5</v>
      </c>
      <c r="BD1335">
        <v>5</v>
      </c>
      <c r="BE1335">
        <v>1.27</v>
      </c>
    </row>
    <row r="1336" spans="37:57" x14ac:dyDescent="0.3">
      <c r="AK1336">
        <v>2012</v>
      </c>
      <c r="AL1336">
        <v>0</v>
      </c>
      <c r="AM1336">
        <v>2.8900000000000002E-3</v>
      </c>
      <c r="AN1336">
        <v>2.8800000000000002E-3</v>
      </c>
      <c r="AO1336">
        <v>0.14000000000000001</v>
      </c>
      <c r="AP1336">
        <v>100000</v>
      </c>
      <c r="AQ1336">
        <v>288</v>
      </c>
      <c r="AR1336">
        <v>99753</v>
      </c>
      <c r="AS1336">
        <v>7987241</v>
      </c>
      <c r="AT1336">
        <v>79.87</v>
      </c>
      <c r="AV1336">
        <v>2012</v>
      </c>
      <c r="AW1336">
        <v>0</v>
      </c>
      <c r="AX1336">
        <v>2.2899999999999999E-3</v>
      </c>
      <c r="AY1336">
        <v>2.2899999999999999E-3</v>
      </c>
      <c r="AZ1336">
        <v>0.14000000000000001</v>
      </c>
      <c r="BA1336">
        <v>100000</v>
      </c>
      <c r="BB1336">
        <v>229</v>
      </c>
      <c r="BC1336">
        <v>99804</v>
      </c>
      <c r="BD1336">
        <v>8353584</v>
      </c>
      <c r="BE1336">
        <v>83.54</v>
      </c>
    </row>
    <row r="1337" spans="37:57" x14ac:dyDescent="0.3">
      <c r="AK1337">
        <v>2012</v>
      </c>
      <c r="AL1337">
        <v>1</v>
      </c>
      <c r="AM1337">
        <v>1.9000000000000001E-4</v>
      </c>
      <c r="AN1337">
        <v>1.9000000000000001E-4</v>
      </c>
      <c r="AO1337">
        <v>0.5</v>
      </c>
      <c r="AP1337">
        <v>99712</v>
      </c>
      <c r="AQ1337">
        <v>19</v>
      </c>
      <c r="AR1337">
        <v>99703</v>
      </c>
      <c r="AS1337">
        <v>7887487</v>
      </c>
      <c r="AT1337">
        <v>79.099999999999994</v>
      </c>
      <c r="AV1337">
        <v>2012</v>
      </c>
      <c r="AW1337">
        <v>1</v>
      </c>
      <c r="AX1337">
        <v>1.2E-4</v>
      </c>
      <c r="AY1337">
        <v>1.2E-4</v>
      </c>
      <c r="AZ1337">
        <v>0.5</v>
      </c>
      <c r="BA1337">
        <v>99771</v>
      </c>
      <c r="BB1337">
        <v>12</v>
      </c>
      <c r="BC1337">
        <v>99765</v>
      </c>
      <c r="BD1337">
        <v>8253780</v>
      </c>
      <c r="BE1337">
        <v>82.73</v>
      </c>
    </row>
    <row r="1338" spans="37:57" x14ac:dyDescent="0.3">
      <c r="AK1338">
        <v>2012</v>
      </c>
      <c r="AL1338">
        <v>2</v>
      </c>
      <c r="AM1338">
        <v>1.4999999999999999E-4</v>
      </c>
      <c r="AN1338">
        <v>1.4999999999999999E-4</v>
      </c>
      <c r="AO1338">
        <v>0.5</v>
      </c>
      <c r="AP1338">
        <v>99693</v>
      </c>
      <c r="AQ1338">
        <v>15</v>
      </c>
      <c r="AR1338">
        <v>99686</v>
      </c>
      <c r="AS1338">
        <v>7787785</v>
      </c>
      <c r="AT1338">
        <v>78.12</v>
      </c>
      <c r="AV1338">
        <v>2012</v>
      </c>
      <c r="AW1338">
        <v>2</v>
      </c>
      <c r="AX1338">
        <v>1.1E-4</v>
      </c>
      <c r="AY1338">
        <v>1.1E-4</v>
      </c>
      <c r="AZ1338">
        <v>0.5</v>
      </c>
      <c r="BA1338">
        <v>99759</v>
      </c>
      <c r="BB1338">
        <v>11</v>
      </c>
      <c r="BC1338">
        <v>99753</v>
      </c>
      <c r="BD1338">
        <v>8154015</v>
      </c>
      <c r="BE1338">
        <v>81.739999999999995</v>
      </c>
    </row>
    <row r="1339" spans="37:57" x14ac:dyDescent="0.3">
      <c r="AK1339">
        <v>2012</v>
      </c>
      <c r="AL1339">
        <v>3</v>
      </c>
      <c r="AM1339">
        <v>1E-4</v>
      </c>
      <c r="AN1339">
        <v>1E-4</v>
      </c>
      <c r="AO1339">
        <v>0.5</v>
      </c>
      <c r="AP1339">
        <v>99678</v>
      </c>
      <c r="AQ1339">
        <v>10</v>
      </c>
      <c r="AR1339">
        <v>99673</v>
      </c>
      <c r="AS1339">
        <v>7688099</v>
      </c>
      <c r="AT1339">
        <v>77.13</v>
      </c>
      <c r="AV1339">
        <v>2012</v>
      </c>
      <c r="AW1339">
        <v>3</v>
      </c>
      <c r="AX1339">
        <v>1.1E-4</v>
      </c>
      <c r="AY1339">
        <v>1.1E-4</v>
      </c>
      <c r="AZ1339">
        <v>0.5</v>
      </c>
      <c r="BA1339">
        <v>99748</v>
      </c>
      <c r="BB1339">
        <v>11</v>
      </c>
      <c r="BC1339">
        <v>99743</v>
      </c>
      <c r="BD1339">
        <v>8054262</v>
      </c>
      <c r="BE1339">
        <v>80.75</v>
      </c>
    </row>
    <row r="1340" spans="37:57" x14ac:dyDescent="0.3">
      <c r="AK1340">
        <v>2012</v>
      </c>
      <c r="AL1340">
        <v>4</v>
      </c>
      <c r="AM1340">
        <v>1.7000000000000001E-4</v>
      </c>
      <c r="AN1340">
        <v>1.7000000000000001E-4</v>
      </c>
      <c r="AO1340">
        <v>0.5</v>
      </c>
      <c r="AP1340">
        <v>99668</v>
      </c>
      <c r="AQ1340">
        <v>17</v>
      </c>
      <c r="AR1340">
        <v>99660</v>
      </c>
      <c r="AS1340">
        <v>7588426</v>
      </c>
      <c r="AT1340">
        <v>76.14</v>
      </c>
      <c r="AV1340">
        <v>2012</v>
      </c>
      <c r="AW1340">
        <v>4</v>
      </c>
      <c r="AX1340">
        <v>6.9999999999999994E-5</v>
      </c>
      <c r="AY1340">
        <v>6.9999999999999994E-5</v>
      </c>
      <c r="AZ1340">
        <v>0.5</v>
      </c>
      <c r="BA1340">
        <v>99737</v>
      </c>
      <c r="BB1340">
        <v>7</v>
      </c>
      <c r="BC1340">
        <v>99734</v>
      </c>
      <c r="BD1340">
        <v>7954519</v>
      </c>
      <c r="BE1340">
        <v>79.75</v>
      </c>
    </row>
    <row r="1341" spans="37:57" x14ac:dyDescent="0.3">
      <c r="AK1341">
        <v>2012</v>
      </c>
      <c r="AL1341">
        <v>5</v>
      </c>
      <c r="AM1341">
        <v>9.0000000000000006E-5</v>
      </c>
      <c r="AN1341">
        <v>9.0000000000000006E-5</v>
      </c>
      <c r="AO1341">
        <v>0.5</v>
      </c>
      <c r="AP1341">
        <v>99651</v>
      </c>
      <c r="AQ1341">
        <v>9</v>
      </c>
      <c r="AR1341">
        <v>99647</v>
      </c>
      <c r="AS1341">
        <v>7488766</v>
      </c>
      <c r="AT1341">
        <v>75.150000000000006</v>
      </c>
      <c r="AV1341">
        <v>2012</v>
      </c>
      <c r="AW1341">
        <v>5</v>
      </c>
      <c r="AX1341">
        <v>4.0000000000000003E-5</v>
      </c>
      <c r="AY1341">
        <v>4.0000000000000003E-5</v>
      </c>
      <c r="AZ1341">
        <v>0.5</v>
      </c>
      <c r="BA1341">
        <v>99730</v>
      </c>
      <c r="BB1341">
        <v>4</v>
      </c>
      <c r="BC1341">
        <v>99728</v>
      </c>
      <c r="BD1341">
        <v>7854785</v>
      </c>
      <c r="BE1341">
        <v>78.760000000000005</v>
      </c>
    </row>
    <row r="1342" spans="37:57" x14ac:dyDescent="0.3">
      <c r="AK1342">
        <v>2012</v>
      </c>
      <c r="AL1342">
        <v>6</v>
      </c>
      <c r="AM1342">
        <v>5.0000000000000002E-5</v>
      </c>
      <c r="AN1342">
        <v>5.0000000000000002E-5</v>
      </c>
      <c r="AO1342">
        <v>0.5</v>
      </c>
      <c r="AP1342">
        <v>99642</v>
      </c>
      <c r="AQ1342">
        <v>5</v>
      </c>
      <c r="AR1342">
        <v>99640</v>
      </c>
      <c r="AS1342">
        <v>7389119</v>
      </c>
      <c r="AT1342">
        <v>74.16</v>
      </c>
      <c r="AV1342">
        <v>2012</v>
      </c>
      <c r="AW1342">
        <v>6</v>
      </c>
      <c r="AX1342">
        <v>2.0000000000000002E-5</v>
      </c>
      <c r="AY1342">
        <v>2.0000000000000002E-5</v>
      </c>
      <c r="AZ1342">
        <v>0.5</v>
      </c>
      <c r="BA1342">
        <v>99726</v>
      </c>
      <c r="BB1342">
        <v>2</v>
      </c>
      <c r="BC1342">
        <v>99725</v>
      </c>
      <c r="BD1342">
        <v>7755057</v>
      </c>
      <c r="BE1342">
        <v>77.760000000000005</v>
      </c>
    </row>
    <row r="1343" spans="37:57" x14ac:dyDescent="0.3">
      <c r="AK1343">
        <v>2012</v>
      </c>
      <c r="AL1343">
        <v>7</v>
      </c>
      <c r="AM1343">
        <v>5.0000000000000002E-5</v>
      </c>
      <c r="AN1343">
        <v>5.0000000000000002E-5</v>
      </c>
      <c r="AO1343">
        <v>0.5</v>
      </c>
      <c r="AP1343">
        <v>99637</v>
      </c>
      <c r="AQ1343">
        <v>5</v>
      </c>
      <c r="AR1343">
        <v>99634</v>
      </c>
      <c r="AS1343">
        <v>7289480</v>
      </c>
      <c r="AT1343">
        <v>73.16</v>
      </c>
      <c r="AV1343">
        <v>2012</v>
      </c>
      <c r="AW1343">
        <v>7</v>
      </c>
      <c r="AX1343">
        <v>1E-4</v>
      </c>
      <c r="AY1343">
        <v>1E-4</v>
      </c>
      <c r="AZ1343">
        <v>0.5</v>
      </c>
      <c r="BA1343">
        <v>99724</v>
      </c>
      <c r="BB1343">
        <v>10</v>
      </c>
      <c r="BC1343">
        <v>99720</v>
      </c>
      <c r="BD1343">
        <v>7655332</v>
      </c>
      <c r="BE1343">
        <v>76.760000000000005</v>
      </c>
    </row>
    <row r="1344" spans="37:57" x14ac:dyDescent="0.3">
      <c r="AK1344">
        <v>2012</v>
      </c>
      <c r="AL1344">
        <v>8</v>
      </c>
      <c r="AM1344">
        <v>1.4999999999999999E-4</v>
      </c>
      <c r="AN1344">
        <v>1.4999999999999999E-4</v>
      </c>
      <c r="AO1344">
        <v>0.5</v>
      </c>
      <c r="AP1344">
        <v>99631</v>
      </c>
      <c r="AQ1344">
        <v>15</v>
      </c>
      <c r="AR1344">
        <v>99624</v>
      </c>
      <c r="AS1344">
        <v>7189846</v>
      </c>
      <c r="AT1344">
        <v>72.16</v>
      </c>
      <c r="AV1344">
        <v>2012</v>
      </c>
      <c r="AW1344">
        <v>8</v>
      </c>
      <c r="AX1344">
        <v>1E-4</v>
      </c>
      <c r="AY1344">
        <v>1E-4</v>
      </c>
      <c r="AZ1344">
        <v>0.5</v>
      </c>
      <c r="BA1344">
        <v>99715</v>
      </c>
      <c r="BB1344">
        <v>10</v>
      </c>
      <c r="BC1344">
        <v>99710</v>
      </c>
      <c r="BD1344">
        <v>7555612</v>
      </c>
      <c r="BE1344">
        <v>75.77</v>
      </c>
    </row>
    <row r="1345" spans="37:57" x14ac:dyDescent="0.3">
      <c r="AK1345">
        <v>2012</v>
      </c>
      <c r="AL1345">
        <v>9</v>
      </c>
      <c r="AM1345">
        <v>6.0000000000000002E-5</v>
      </c>
      <c r="AN1345">
        <v>6.0000000000000002E-5</v>
      </c>
      <c r="AO1345">
        <v>0.5</v>
      </c>
      <c r="AP1345">
        <v>99617</v>
      </c>
      <c r="AQ1345">
        <v>6</v>
      </c>
      <c r="AR1345">
        <v>99614</v>
      </c>
      <c r="AS1345">
        <v>7090222</v>
      </c>
      <c r="AT1345">
        <v>71.17</v>
      </c>
      <c r="AV1345">
        <v>2012</v>
      </c>
      <c r="AW1345">
        <v>9</v>
      </c>
      <c r="AX1345">
        <v>0</v>
      </c>
      <c r="AY1345">
        <v>0</v>
      </c>
      <c r="AZ1345">
        <v>0.5</v>
      </c>
      <c r="BA1345">
        <v>99705</v>
      </c>
      <c r="BB1345">
        <v>0</v>
      </c>
      <c r="BC1345">
        <v>99705</v>
      </c>
      <c r="BD1345">
        <v>7455902</v>
      </c>
      <c r="BE1345">
        <v>74.78</v>
      </c>
    </row>
    <row r="1346" spans="37:57" x14ac:dyDescent="0.3">
      <c r="AK1346">
        <v>2012</v>
      </c>
      <c r="AL1346">
        <v>10</v>
      </c>
      <c r="AM1346">
        <v>1.2E-4</v>
      </c>
      <c r="AN1346">
        <v>1.2E-4</v>
      </c>
      <c r="AO1346">
        <v>0.5</v>
      </c>
      <c r="AP1346">
        <v>99611</v>
      </c>
      <c r="AQ1346">
        <v>12</v>
      </c>
      <c r="AR1346">
        <v>99605</v>
      </c>
      <c r="AS1346">
        <v>6990607</v>
      </c>
      <c r="AT1346">
        <v>70.180000000000007</v>
      </c>
      <c r="AV1346">
        <v>2012</v>
      </c>
      <c r="AW1346">
        <v>10</v>
      </c>
      <c r="AX1346">
        <v>8.0000000000000007E-5</v>
      </c>
      <c r="AY1346">
        <v>8.0000000000000007E-5</v>
      </c>
      <c r="AZ1346">
        <v>0.5</v>
      </c>
      <c r="BA1346">
        <v>99705</v>
      </c>
      <c r="BB1346">
        <v>8</v>
      </c>
      <c r="BC1346">
        <v>99701</v>
      </c>
      <c r="BD1346">
        <v>7356197</v>
      </c>
      <c r="BE1346">
        <v>73.78</v>
      </c>
    </row>
    <row r="1347" spans="37:57" x14ac:dyDescent="0.3">
      <c r="AK1347">
        <v>2012</v>
      </c>
      <c r="AL1347">
        <v>11</v>
      </c>
      <c r="AM1347">
        <v>1E-4</v>
      </c>
      <c r="AN1347">
        <v>1E-4</v>
      </c>
      <c r="AO1347">
        <v>0.5</v>
      </c>
      <c r="AP1347">
        <v>99600</v>
      </c>
      <c r="AQ1347">
        <v>10</v>
      </c>
      <c r="AR1347">
        <v>99595</v>
      </c>
      <c r="AS1347">
        <v>6891002</v>
      </c>
      <c r="AT1347">
        <v>69.19</v>
      </c>
      <c r="AV1347">
        <v>2012</v>
      </c>
      <c r="AW1347">
        <v>11</v>
      </c>
      <c r="AX1347">
        <v>8.0000000000000007E-5</v>
      </c>
      <c r="AY1347">
        <v>8.0000000000000007E-5</v>
      </c>
      <c r="AZ1347">
        <v>0.5</v>
      </c>
      <c r="BA1347">
        <v>99697</v>
      </c>
      <c r="BB1347">
        <v>8</v>
      </c>
      <c r="BC1347">
        <v>99693</v>
      </c>
      <c r="BD1347">
        <v>7256496</v>
      </c>
      <c r="BE1347">
        <v>72.790000000000006</v>
      </c>
    </row>
    <row r="1348" spans="37:57" x14ac:dyDescent="0.3">
      <c r="AK1348">
        <v>2012</v>
      </c>
      <c r="AL1348">
        <v>12</v>
      </c>
      <c r="AM1348">
        <v>6.0000000000000002E-5</v>
      </c>
      <c r="AN1348">
        <v>6.0000000000000002E-5</v>
      </c>
      <c r="AO1348">
        <v>0.5</v>
      </c>
      <c r="AP1348">
        <v>99590</v>
      </c>
      <c r="AQ1348">
        <v>6</v>
      </c>
      <c r="AR1348">
        <v>99587</v>
      </c>
      <c r="AS1348">
        <v>6791407</v>
      </c>
      <c r="AT1348">
        <v>68.19</v>
      </c>
      <c r="AV1348">
        <v>2012</v>
      </c>
      <c r="AW1348">
        <v>12</v>
      </c>
      <c r="AX1348">
        <v>1.1E-4</v>
      </c>
      <c r="AY1348">
        <v>1.1E-4</v>
      </c>
      <c r="AZ1348">
        <v>0.5</v>
      </c>
      <c r="BA1348">
        <v>99689</v>
      </c>
      <c r="BB1348">
        <v>11</v>
      </c>
      <c r="BC1348">
        <v>99683</v>
      </c>
      <c r="BD1348">
        <v>7156803</v>
      </c>
      <c r="BE1348">
        <v>71.790000000000006</v>
      </c>
    </row>
    <row r="1349" spans="37:57" x14ac:dyDescent="0.3">
      <c r="AK1349">
        <v>2012</v>
      </c>
      <c r="AL1349">
        <v>13</v>
      </c>
      <c r="AM1349">
        <v>1E-4</v>
      </c>
      <c r="AN1349">
        <v>1E-4</v>
      </c>
      <c r="AO1349">
        <v>0.5</v>
      </c>
      <c r="AP1349">
        <v>99584</v>
      </c>
      <c r="AQ1349">
        <v>10</v>
      </c>
      <c r="AR1349">
        <v>99579</v>
      </c>
      <c r="AS1349">
        <v>6691821</v>
      </c>
      <c r="AT1349">
        <v>67.2</v>
      </c>
      <c r="AV1349">
        <v>2012</v>
      </c>
      <c r="AW1349">
        <v>13</v>
      </c>
      <c r="AX1349">
        <v>1.7000000000000001E-4</v>
      </c>
      <c r="AY1349">
        <v>1.7000000000000001E-4</v>
      </c>
      <c r="AZ1349">
        <v>0.5</v>
      </c>
      <c r="BA1349">
        <v>99678</v>
      </c>
      <c r="BB1349">
        <v>17</v>
      </c>
      <c r="BC1349">
        <v>99670</v>
      </c>
      <c r="BD1349">
        <v>7057120</v>
      </c>
      <c r="BE1349">
        <v>70.8</v>
      </c>
    </row>
    <row r="1350" spans="37:57" x14ac:dyDescent="0.3">
      <c r="AK1350">
        <v>2012</v>
      </c>
      <c r="AL1350">
        <v>14</v>
      </c>
      <c r="AM1350">
        <v>1.2E-4</v>
      </c>
      <c r="AN1350">
        <v>1.2E-4</v>
      </c>
      <c r="AO1350">
        <v>0.5</v>
      </c>
      <c r="AP1350">
        <v>99574</v>
      </c>
      <c r="AQ1350">
        <v>12</v>
      </c>
      <c r="AR1350">
        <v>99568</v>
      </c>
      <c r="AS1350">
        <v>6592242</v>
      </c>
      <c r="AT1350">
        <v>66.2</v>
      </c>
      <c r="AV1350">
        <v>2012</v>
      </c>
      <c r="AW1350">
        <v>14</v>
      </c>
      <c r="AX1350">
        <v>1.1E-4</v>
      </c>
      <c r="AY1350">
        <v>1.1E-4</v>
      </c>
      <c r="AZ1350">
        <v>0.5</v>
      </c>
      <c r="BA1350">
        <v>99661</v>
      </c>
      <c r="BB1350">
        <v>11</v>
      </c>
      <c r="BC1350">
        <v>99656</v>
      </c>
      <c r="BD1350">
        <v>6957450</v>
      </c>
      <c r="BE1350">
        <v>69.81</v>
      </c>
    </row>
    <row r="1351" spans="37:57" x14ac:dyDescent="0.3">
      <c r="AK1351">
        <v>2012</v>
      </c>
      <c r="AL1351">
        <v>15</v>
      </c>
      <c r="AM1351">
        <v>1.9000000000000001E-4</v>
      </c>
      <c r="AN1351">
        <v>1.9000000000000001E-4</v>
      </c>
      <c r="AO1351">
        <v>0.5</v>
      </c>
      <c r="AP1351">
        <v>99562</v>
      </c>
      <c r="AQ1351">
        <v>19</v>
      </c>
      <c r="AR1351">
        <v>99552</v>
      </c>
      <c r="AS1351">
        <v>6492674</v>
      </c>
      <c r="AT1351">
        <v>65.209999999999994</v>
      </c>
      <c r="AV1351">
        <v>2012</v>
      </c>
      <c r="AW1351">
        <v>15</v>
      </c>
      <c r="AX1351">
        <v>1.3999999999999999E-4</v>
      </c>
      <c r="AY1351">
        <v>1.3999999999999999E-4</v>
      </c>
      <c r="AZ1351">
        <v>0.5</v>
      </c>
      <c r="BA1351">
        <v>99651</v>
      </c>
      <c r="BB1351">
        <v>14</v>
      </c>
      <c r="BC1351">
        <v>99643</v>
      </c>
      <c r="BD1351">
        <v>6857794</v>
      </c>
      <c r="BE1351">
        <v>68.819999999999993</v>
      </c>
    </row>
    <row r="1352" spans="37:57" x14ac:dyDescent="0.3">
      <c r="AK1352">
        <v>2012</v>
      </c>
      <c r="AL1352">
        <v>16</v>
      </c>
      <c r="AM1352">
        <v>2.7E-4</v>
      </c>
      <c r="AN1352">
        <v>2.7E-4</v>
      </c>
      <c r="AO1352">
        <v>0.5</v>
      </c>
      <c r="AP1352">
        <v>99543</v>
      </c>
      <c r="AQ1352">
        <v>27</v>
      </c>
      <c r="AR1352">
        <v>99529</v>
      </c>
      <c r="AS1352">
        <v>6393122</v>
      </c>
      <c r="AT1352">
        <v>64.22</v>
      </c>
      <c r="AV1352">
        <v>2012</v>
      </c>
      <c r="AW1352">
        <v>16</v>
      </c>
      <c r="AX1352">
        <v>2.1000000000000001E-4</v>
      </c>
      <c r="AY1352">
        <v>2.1000000000000001E-4</v>
      </c>
      <c r="AZ1352">
        <v>0.5</v>
      </c>
      <c r="BA1352">
        <v>99636</v>
      </c>
      <c r="BB1352">
        <v>21</v>
      </c>
      <c r="BC1352">
        <v>99626</v>
      </c>
      <c r="BD1352">
        <v>6758151</v>
      </c>
      <c r="BE1352">
        <v>67.83</v>
      </c>
    </row>
    <row r="1353" spans="37:57" x14ac:dyDescent="0.3">
      <c r="AK1353">
        <v>2012</v>
      </c>
      <c r="AL1353">
        <v>17</v>
      </c>
      <c r="AM1353">
        <v>3.3E-4</v>
      </c>
      <c r="AN1353">
        <v>3.3E-4</v>
      </c>
      <c r="AO1353">
        <v>0.5</v>
      </c>
      <c r="AP1353">
        <v>99516</v>
      </c>
      <c r="AQ1353">
        <v>33</v>
      </c>
      <c r="AR1353">
        <v>99499</v>
      </c>
      <c r="AS1353">
        <v>6293593</v>
      </c>
      <c r="AT1353">
        <v>63.24</v>
      </c>
      <c r="AV1353">
        <v>2012</v>
      </c>
      <c r="AW1353">
        <v>17</v>
      </c>
      <c r="AX1353">
        <v>2.1000000000000001E-4</v>
      </c>
      <c r="AY1353">
        <v>2.1000000000000001E-4</v>
      </c>
      <c r="AZ1353">
        <v>0.5</v>
      </c>
      <c r="BA1353">
        <v>99615</v>
      </c>
      <c r="BB1353">
        <v>21</v>
      </c>
      <c r="BC1353">
        <v>99605</v>
      </c>
      <c r="BD1353">
        <v>6658525</v>
      </c>
      <c r="BE1353">
        <v>66.84</v>
      </c>
    </row>
    <row r="1354" spans="37:57" x14ac:dyDescent="0.3">
      <c r="AK1354">
        <v>2012</v>
      </c>
      <c r="AL1354">
        <v>18</v>
      </c>
      <c r="AM1354">
        <v>2.9999999999999997E-4</v>
      </c>
      <c r="AN1354">
        <v>2.9999999999999997E-4</v>
      </c>
      <c r="AO1354">
        <v>0.5</v>
      </c>
      <c r="AP1354">
        <v>99483</v>
      </c>
      <c r="AQ1354">
        <v>30</v>
      </c>
      <c r="AR1354">
        <v>99468</v>
      </c>
      <c r="AS1354">
        <v>6194093</v>
      </c>
      <c r="AT1354">
        <v>62.26</v>
      </c>
      <c r="AV1354">
        <v>2012</v>
      </c>
      <c r="AW1354">
        <v>18</v>
      </c>
      <c r="AX1354">
        <v>1.8000000000000001E-4</v>
      </c>
      <c r="AY1354">
        <v>1.8000000000000001E-4</v>
      </c>
      <c r="AZ1354">
        <v>0.5</v>
      </c>
      <c r="BA1354">
        <v>99594</v>
      </c>
      <c r="BB1354">
        <v>18</v>
      </c>
      <c r="BC1354">
        <v>99585</v>
      </c>
      <c r="BD1354">
        <v>6558921</v>
      </c>
      <c r="BE1354">
        <v>65.86</v>
      </c>
    </row>
    <row r="1355" spans="37:57" x14ac:dyDescent="0.3">
      <c r="AK1355">
        <v>2012</v>
      </c>
      <c r="AL1355">
        <v>19</v>
      </c>
      <c r="AM1355">
        <v>3.6000000000000002E-4</v>
      </c>
      <c r="AN1355">
        <v>3.6000000000000002E-4</v>
      </c>
      <c r="AO1355">
        <v>0.5</v>
      </c>
      <c r="AP1355">
        <v>99453</v>
      </c>
      <c r="AQ1355">
        <v>36</v>
      </c>
      <c r="AR1355">
        <v>99435</v>
      </c>
      <c r="AS1355">
        <v>6094626</v>
      </c>
      <c r="AT1355">
        <v>61.28</v>
      </c>
      <c r="AV1355">
        <v>2012</v>
      </c>
      <c r="AW1355">
        <v>19</v>
      </c>
      <c r="AX1355">
        <v>1.3999999999999999E-4</v>
      </c>
      <c r="AY1355">
        <v>1.3999999999999999E-4</v>
      </c>
      <c r="AZ1355">
        <v>0.5</v>
      </c>
      <c r="BA1355">
        <v>99576</v>
      </c>
      <c r="BB1355">
        <v>14</v>
      </c>
      <c r="BC1355">
        <v>99569</v>
      </c>
      <c r="BD1355">
        <v>6459336</v>
      </c>
      <c r="BE1355">
        <v>64.87</v>
      </c>
    </row>
    <row r="1356" spans="37:57" x14ac:dyDescent="0.3">
      <c r="AK1356">
        <v>2012</v>
      </c>
      <c r="AL1356">
        <v>20</v>
      </c>
      <c r="AM1356">
        <v>4.4000000000000002E-4</v>
      </c>
      <c r="AN1356">
        <v>4.4000000000000002E-4</v>
      </c>
      <c r="AO1356">
        <v>0.5</v>
      </c>
      <c r="AP1356">
        <v>99417</v>
      </c>
      <c r="AQ1356">
        <v>43</v>
      </c>
      <c r="AR1356">
        <v>99395</v>
      </c>
      <c r="AS1356">
        <v>5995191</v>
      </c>
      <c r="AT1356">
        <v>60.3</v>
      </c>
      <c r="AV1356">
        <v>2012</v>
      </c>
      <c r="AW1356">
        <v>20</v>
      </c>
      <c r="AX1356">
        <v>1.7000000000000001E-4</v>
      </c>
      <c r="AY1356">
        <v>1.7000000000000001E-4</v>
      </c>
      <c r="AZ1356">
        <v>0.5</v>
      </c>
      <c r="BA1356">
        <v>99561</v>
      </c>
      <c r="BB1356">
        <v>17</v>
      </c>
      <c r="BC1356">
        <v>99553</v>
      </c>
      <c r="BD1356">
        <v>6359767</v>
      </c>
      <c r="BE1356">
        <v>63.88</v>
      </c>
    </row>
    <row r="1357" spans="37:57" x14ac:dyDescent="0.3">
      <c r="AK1357">
        <v>2012</v>
      </c>
      <c r="AL1357">
        <v>21</v>
      </c>
      <c r="AM1357">
        <v>6.0999999999999997E-4</v>
      </c>
      <c r="AN1357">
        <v>6.0999999999999997E-4</v>
      </c>
      <c r="AO1357">
        <v>0.5</v>
      </c>
      <c r="AP1357">
        <v>99374</v>
      </c>
      <c r="AQ1357">
        <v>61</v>
      </c>
      <c r="AR1357">
        <v>99343</v>
      </c>
      <c r="AS1357">
        <v>5895796</v>
      </c>
      <c r="AT1357">
        <v>59.33</v>
      </c>
      <c r="AV1357">
        <v>2012</v>
      </c>
      <c r="AW1357">
        <v>21</v>
      </c>
      <c r="AX1357">
        <v>2.9E-4</v>
      </c>
      <c r="AY1357">
        <v>2.9E-4</v>
      </c>
      <c r="AZ1357">
        <v>0.5</v>
      </c>
      <c r="BA1357">
        <v>99545</v>
      </c>
      <c r="BB1357">
        <v>28</v>
      </c>
      <c r="BC1357">
        <v>99530</v>
      </c>
      <c r="BD1357">
        <v>6260214</v>
      </c>
      <c r="BE1357">
        <v>62.89</v>
      </c>
    </row>
    <row r="1358" spans="37:57" x14ac:dyDescent="0.3">
      <c r="AK1358">
        <v>2012</v>
      </c>
      <c r="AL1358">
        <v>22</v>
      </c>
      <c r="AM1358">
        <v>7.6000000000000004E-4</v>
      </c>
      <c r="AN1358">
        <v>7.6000000000000004E-4</v>
      </c>
      <c r="AO1358">
        <v>0.5</v>
      </c>
      <c r="AP1358">
        <v>99312</v>
      </c>
      <c r="AQ1358">
        <v>75</v>
      </c>
      <c r="AR1358">
        <v>99275</v>
      </c>
      <c r="AS1358">
        <v>5796453</v>
      </c>
      <c r="AT1358">
        <v>58.37</v>
      </c>
      <c r="AV1358">
        <v>2012</v>
      </c>
      <c r="AW1358">
        <v>22</v>
      </c>
      <c r="AX1358">
        <v>2.4000000000000001E-4</v>
      </c>
      <c r="AY1358">
        <v>2.4000000000000001E-4</v>
      </c>
      <c r="AZ1358">
        <v>0.5</v>
      </c>
      <c r="BA1358">
        <v>99516</v>
      </c>
      <c r="BB1358">
        <v>24</v>
      </c>
      <c r="BC1358">
        <v>99504</v>
      </c>
      <c r="BD1358">
        <v>6160684</v>
      </c>
      <c r="BE1358">
        <v>61.91</v>
      </c>
    </row>
    <row r="1359" spans="37:57" x14ac:dyDescent="0.3">
      <c r="AK1359">
        <v>2012</v>
      </c>
      <c r="AL1359">
        <v>23</v>
      </c>
      <c r="AM1359">
        <v>5.5999999999999995E-4</v>
      </c>
      <c r="AN1359">
        <v>5.5999999999999995E-4</v>
      </c>
      <c r="AO1359">
        <v>0.5</v>
      </c>
      <c r="AP1359">
        <v>99237</v>
      </c>
      <c r="AQ1359">
        <v>56</v>
      </c>
      <c r="AR1359">
        <v>99209</v>
      </c>
      <c r="AS1359">
        <v>5697178</v>
      </c>
      <c r="AT1359">
        <v>57.41</v>
      </c>
      <c r="AV1359">
        <v>2012</v>
      </c>
      <c r="AW1359">
        <v>23</v>
      </c>
      <c r="AX1359">
        <v>1.6000000000000001E-4</v>
      </c>
      <c r="AY1359">
        <v>1.6000000000000001E-4</v>
      </c>
      <c r="AZ1359">
        <v>0.5</v>
      </c>
      <c r="BA1359">
        <v>99492</v>
      </c>
      <c r="BB1359">
        <v>16</v>
      </c>
      <c r="BC1359">
        <v>99484</v>
      </c>
      <c r="BD1359">
        <v>6061180</v>
      </c>
      <c r="BE1359">
        <v>60.92</v>
      </c>
    </row>
    <row r="1360" spans="37:57" x14ac:dyDescent="0.3">
      <c r="AK1360">
        <v>2012</v>
      </c>
      <c r="AL1360">
        <v>24</v>
      </c>
      <c r="AM1360">
        <v>7.9000000000000001E-4</v>
      </c>
      <c r="AN1360">
        <v>7.9000000000000001E-4</v>
      </c>
      <c r="AO1360">
        <v>0.5</v>
      </c>
      <c r="AP1360">
        <v>99182</v>
      </c>
      <c r="AQ1360">
        <v>78</v>
      </c>
      <c r="AR1360">
        <v>99142</v>
      </c>
      <c r="AS1360">
        <v>5597969</v>
      </c>
      <c r="AT1360">
        <v>56.44</v>
      </c>
      <c r="AV1360">
        <v>2012</v>
      </c>
      <c r="AW1360">
        <v>24</v>
      </c>
      <c r="AX1360">
        <v>1.9000000000000001E-4</v>
      </c>
      <c r="AY1360">
        <v>1.9000000000000001E-4</v>
      </c>
      <c r="AZ1360">
        <v>0.5</v>
      </c>
      <c r="BA1360">
        <v>99476</v>
      </c>
      <c r="BB1360">
        <v>19</v>
      </c>
      <c r="BC1360">
        <v>99467</v>
      </c>
      <c r="BD1360">
        <v>5961696</v>
      </c>
      <c r="BE1360">
        <v>59.93</v>
      </c>
    </row>
    <row r="1361" spans="37:57" x14ac:dyDescent="0.3">
      <c r="AK1361">
        <v>2012</v>
      </c>
      <c r="AL1361">
        <v>25</v>
      </c>
      <c r="AM1361">
        <v>5.9999999999999995E-4</v>
      </c>
      <c r="AN1361">
        <v>5.9999999999999995E-4</v>
      </c>
      <c r="AO1361">
        <v>0.5</v>
      </c>
      <c r="AP1361">
        <v>99103</v>
      </c>
      <c r="AQ1361">
        <v>60</v>
      </c>
      <c r="AR1361">
        <v>99073</v>
      </c>
      <c r="AS1361">
        <v>5498826</v>
      </c>
      <c r="AT1361">
        <v>55.49</v>
      </c>
      <c r="AV1361">
        <v>2012</v>
      </c>
      <c r="AW1361">
        <v>25</v>
      </c>
      <c r="AX1361">
        <v>2.5999999999999998E-4</v>
      </c>
      <c r="AY1361">
        <v>2.5999999999999998E-4</v>
      </c>
      <c r="AZ1361">
        <v>0.5</v>
      </c>
      <c r="BA1361">
        <v>99457</v>
      </c>
      <c r="BB1361">
        <v>26</v>
      </c>
      <c r="BC1361">
        <v>99444</v>
      </c>
      <c r="BD1361">
        <v>5862229</v>
      </c>
      <c r="BE1361">
        <v>58.94</v>
      </c>
    </row>
    <row r="1362" spans="37:57" x14ac:dyDescent="0.3">
      <c r="AK1362">
        <v>2012</v>
      </c>
      <c r="AL1362">
        <v>26</v>
      </c>
      <c r="AM1362">
        <v>9.3999999999999997E-4</v>
      </c>
      <c r="AN1362">
        <v>9.3999999999999997E-4</v>
      </c>
      <c r="AO1362">
        <v>0.5</v>
      </c>
      <c r="AP1362">
        <v>99043</v>
      </c>
      <c r="AQ1362">
        <v>93</v>
      </c>
      <c r="AR1362">
        <v>98997</v>
      </c>
      <c r="AS1362">
        <v>5399753</v>
      </c>
      <c r="AT1362">
        <v>54.52</v>
      </c>
      <c r="AV1362">
        <v>2012</v>
      </c>
      <c r="AW1362">
        <v>26</v>
      </c>
      <c r="AX1362">
        <v>1.7000000000000001E-4</v>
      </c>
      <c r="AY1362">
        <v>1.7000000000000001E-4</v>
      </c>
      <c r="AZ1362">
        <v>0.5</v>
      </c>
      <c r="BA1362">
        <v>99431</v>
      </c>
      <c r="BB1362">
        <v>17</v>
      </c>
      <c r="BC1362">
        <v>99422</v>
      </c>
      <c r="BD1362">
        <v>5762785</v>
      </c>
      <c r="BE1362">
        <v>57.96</v>
      </c>
    </row>
    <row r="1363" spans="37:57" x14ac:dyDescent="0.3">
      <c r="AK1363">
        <v>2012</v>
      </c>
      <c r="AL1363">
        <v>27</v>
      </c>
      <c r="AM1363">
        <v>6.6E-4</v>
      </c>
      <c r="AN1363">
        <v>6.6E-4</v>
      </c>
      <c r="AO1363">
        <v>0.5</v>
      </c>
      <c r="AP1363">
        <v>98951</v>
      </c>
      <c r="AQ1363">
        <v>65</v>
      </c>
      <c r="AR1363">
        <v>98918</v>
      </c>
      <c r="AS1363">
        <v>5300756</v>
      </c>
      <c r="AT1363">
        <v>53.57</v>
      </c>
      <c r="AV1363">
        <v>2012</v>
      </c>
      <c r="AW1363">
        <v>27</v>
      </c>
      <c r="AX1363">
        <v>2.4000000000000001E-4</v>
      </c>
      <c r="AY1363">
        <v>2.4000000000000001E-4</v>
      </c>
      <c r="AZ1363">
        <v>0.5</v>
      </c>
      <c r="BA1363">
        <v>99414</v>
      </c>
      <c r="BB1363">
        <v>24</v>
      </c>
      <c r="BC1363">
        <v>99402</v>
      </c>
      <c r="BD1363">
        <v>5663363</v>
      </c>
      <c r="BE1363">
        <v>56.97</v>
      </c>
    </row>
    <row r="1364" spans="37:57" x14ac:dyDescent="0.3">
      <c r="AK1364">
        <v>2012</v>
      </c>
      <c r="AL1364">
        <v>28</v>
      </c>
      <c r="AM1364">
        <v>7.2999999999999996E-4</v>
      </c>
      <c r="AN1364">
        <v>7.2999999999999996E-4</v>
      </c>
      <c r="AO1364">
        <v>0.5</v>
      </c>
      <c r="AP1364">
        <v>98885</v>
      </c>
      <c r="AQ1364">
        <v>72</v>
      </c>
      <c r="AR1364">
        <v>98849</v>
      </c>
      <c r="AS1364">
        <v>5201838</v>
      </c>
      <c r="AT1364">
        <v>52.6</v>
      </c>
      <c r="AV1364">
        <v>2012</v>
      </c>
      <c r="AW1364">
        <v>28</v>
      </c>
      <c r="AX1364">
        <v>2.1000000000000001E-4</v>
      </c>
      <c r="AY1364">
        <v>2.1000000000000001E-4</v>
      </c>
      <c r="AZ1364">
        <v>0.5</v>
      </c>
      <c r="BA1364">
        <v>99390</v>
      </c>
      <c r="BB1364">
        <v>21</v>
      </c>
      <c r="BC1364">
        <v>99380</v>
      </c>
      <c r="BD1364">
        <v>5563961</v>
      </c>
      <c r="BE1364">
        <v>55.98</v>
      </c>
    </row>
    <row r="1365" spans="37:57" x14ac:dyDescent="0.3">
      <c r="AK1365">
        <v>2012</v>
      </c>
      <c r="AL1365">
        <v>29</v>
      </c>
      <c r="AM1365">
        <v>6.9999999999999999E-4</v>
      </c>
      <c r="AN1365">
        <v>6.9999999999999999E-4</v>
      </c>
      <c r="AO1365">
        <v>0.5</v>
      </c>
      <c r="AP1365">
        <v>98813</v>
      </c>
      <c r="AQ1365">
        <v>69</v>
      </c>
      <c r="AR1365">
        <v>98779</v>
      </c>
      <c r="AS1365">
        <v>5102988</v>
      </c>
      <c r="AT1365">
        <v>51.64</v>
      </c>
      <c r="AV1365">
        <v>2012</v>
      </c>
      <c r="AW1365">
        <v>29</v>
      </c>
      <c r="AX1365">
        <v>1.9000000000000001E-4</v>
      </c>
      <c r="AY1365">
        <v>1.9000000000000001E-4</v>
      </c>
      <c r="AZ1365">
        <v>0.5</v>
      </c>
      <c r="BA1365">
        <v>99369</v>
      </c>
      <c r="BB1365">
        <v>19</v>
      </c>
      <c r="BC1365">
        <v>99360</v>
      </c>
      <c r="BD1365">
        <v>5464581</v>
      </c>
      <c r="BE1365">
        <v>54.99</v>
      </c>
    </row>
    <row r="1366" spans="37:57" x14ac:dyDescent="0.3">
      <c r="AK1366">
        <v>2012</v>
      </c>
      <c r="AL1366">
        <v>30</v>
      </c>
      <c r="AM1366">
        <v>5.5000000000000003E-4</v>
      </c>
      <c r="AN1366">
        <v>5.5000000000000003E-4</v>
      </c>
      <c r="AO1366">
        <v>0.5</v>
      </c>
      <c r="AP1366">
        <v>98745</v>
      </c>
      <c r="AQ1366">
        <v>54</v>
      </c>
      <c r="AR1366">
        <v>98717</v>
      </c>
      <c r="AS1366">
        <v>5004209</v>
      </c>
      <c r="AT1366">
        <v>50.68</v>
      </c>
      <c r="AV1366">
        <v>2012</v>
      </c>
      <c r="AW1366">
        <v>30</v>
      </c>
      <c r="AX1366">
        <v>2.4000000000000001E-4</v>
      </c>
      <c r="AY1366">
        <v>2.4000000000000001E-4</v>
      </c>
      <c r="AZ1366">
        <v>0.5</v>
      </c>
      <c r="BA1366">
        <v>99350</v>
      </c>
      <c r="BB1366">
        <v>24</v>
      </c>
      <c r="BC1366">
        <v>99338</v>
      </c>
      <c r="BD1366">
        <v>5365221</v>
      </c>
      <c r="BE1366">
        <v>54</v>
      </c>
    </row>
    <row r="1367" spans="37:57" x14ac:dyDescent="0.3">
      <c r="AK1367">
        <v>2012</v>
      </c>
      <c r="AL1367">
        <v>31</v>
      </c>
      <c r="AM1367">
        <v>6.3000000000000003E-4</v>
      </c>
      <c r="AN1367">
        <v>6.3000000000000003E-4</v>
      </c>
      <c r="AO1367">
        <v>0.5</v>
      </c>
      <c r="AP1367">
        <v>98690</v>
      </c>
      <c r="AQ1367">
        <v>62</v>
      </c>
      <c r="AR1367">
        <v>98660</v>
      </c>
      <c r="AS1367">
        <v>4905492</v>
      </c>
      <c r="AT1367">
        <v>49.71</v>
      </c>
      <c r="AV1367">
        <v>2012</v>
      </c>
      <c r="AW1367">
        <v>31</v>
      </c>
      <c r="AX1367">
        <v>3.6000000000000002E-4</v>
      </c>
      <c r="AY1367">
        <v>3.6000000000000002E-4</v>
      </c>
      <c r="AZ1367">
        <v>0.5</v>
      </c>
      <c r="BA1367">
        <v>99326</v>
      </c>
      <c r="BB1367">
        <v>36</v>
      </c>
      <c r="BC1367">
        <v>99308</v>
      </c>
      <c r="BD1367">
        <v>5265883</v>
      </c>
      <c r="BE1367">
        <v>53.02</v>
      </c>
    </row>
    <row r="1368" spans="37:57" x14ac:dyDescent="0.3">
      <c r="AK1368">
        <v>2012</v>
      </c>
      <c r="AL1368">
        <v>32</v>
      </c>
      <c r="AM1368">
        <v>6.2E-4</v>
      </c>
      <c r="AN1368">
        <v>6.2E-4</v>
      </c>
      <c r="AO1368">
        <v>0.5</v>
      </c>
      <c r="AP1368">
        <v>98629</v>
      </c>
      <c r="AQ1368">
        <v>61</v>
      </c>
      <c r="AR1368">
        <v>98598</v>
      </c>
      <c r="AS1368">
        <v>4806833</v>
      </c>
      <c r="AT1368">
        <v>48.74</v>
      </c>
      <c r="AV1368">
        <v>2012</v>
      </c>
      <c r="AW1368">
        <v>32</v>
      </c>
      <c r="AX1368">
        <v>3.2000000000000003E-4</v>
      </c>
      <c r="AY1368">
        <v>3.2000000000000003E-4</v>
      </c>
      <c r="AZ1368">
        <v>0.5</v>
      </c>
      <c r="BA1368">
        <v>99290</v>
      </c>
      <c r="BB1368">
        <v>32</v>
      </c>
      <c r="BC1368">
        <v>99274</v>
      </c>
      <c r="BD1368">
        <v>5166575</v>
      </c>
      <c r="BE1368">
        <v>52.04</v>
      </c>
    </row>
    <row r="1369" spans="37:57" x14ac:dyDescent="0.3">
      <c r="AK1369">
        <v>2012</v>
      </c>
      <c r="AL1369">
        <v>33</v>
      </c>
      <c r="AM1369">
        <v>7.6999999999999996E-4</v>
      </c>
      <c r="AN1369">
        <v>7.6999999999999996E-4</v>
      </c>
      <c r="AO1369">
        <v>0.5</v>
      </c>
      <c r="AP1369">
        <v>98568</v>
      </c>
      <c r="AQ1369">
        <v>76</v>
      </c>
      <c r="AR1369">
        <v>98529</v>
      </c>
      <c r="AS1369">
        <v>4708234</v>
      </c>
      <c r="AT1369">
        <v>47.77</v>
      </c>
      <c r="AV1369">
        <v>2012</v>
      </c>
      <c r="AW1369">
        <v>33</v>
      </c>
      <c r="AX1369">
        <v>3.2000000000000003E-4</v>
      </c>
      <c r="AY1369">
        <v>3.2000000000000003E-4</v>
      </c>
      <c r="AZ1369">
        <v>0.5</v>
      </c>
      <c r="BA1369">
        <v>99258</v>
      </c>
      <c r="BB1369">
        <v>31</v>
      </c>
      <c r="BC1369">
        <v>99242</v>
      </c>
      <c r="BD1369">
        <v>5067301</v>
      </c>
      <c r="BE1369">
        <v>51.05</v>
      </c>
    </row>
    <row r="1370" spans="37:57" x14ac:dyDescent="0.3">
      <c r="AK1370">
        <v>2012</v>
      </c>
      <c r="AL1370">
        <v>34</v>
      </c>
      <c r="AM1370">
        <v>6.8000000000000005E-4</v>
      </c>
      <c r="AN1370">
        <v>6.8000000000000005E-4</v>
      </c>
      <c r="AO1370">
        <v>0.5</v>
      </c>
      <c r="AP1370">
        <v>98491</v>
      </c>
      <c r="AQ1370">
        <v>67</v>
      </c>
      <c r="AR1370">
        <v>98458</v>
      </c>
      <c r="AS1370">
        <v>4609705</v>
      </c>
      <c r="AT1370">
        <v>46.8</v>
      </c>
      <c r="AV1370">
        <v>2012</v>
      </c>
      <c r="AW1370">
        <v>34</v>
      </c>
      <c r="AX1370">
        <v>3.8999999999999999E-4</v>
      </c>
      <c r="AY1370">
        <v>3.8999999999999999E-4</v>
      </c>
      <c r="AZ1370">
        <v>0.5</v>
      </c>
      <c r="BA1370">
        <v>99227</v>
      </c>
      <c r="BB1370">
        <v>39</v>
      </c>
      <c r="BC1370">
        <v>99207</v>
      </c>
      <c r="BD1370">
        <v>4968059</v>
      </c>
      <c r="BE1370">
        <v>50.07</v>
      </c>
    </row>
    <row r="1371" spans="37:57" x14ac:dyDescent="0.3">
      <c r="AK1371">
        <v>2012</v>
      </c>
      <c r="AL1371">
        <v>35</v>
      </c>
      <c r="AM1371">
        <v>7.2000000000000005E-4</v>
      </c>
      <c r="AN1371">
        <v>7.2000000000000005E-4</v>
      </c>
      <c r="AO1371">
        <v>0.5</v>
      </c>
      <c r="AP1371">
        <v>98425</v>
      </c>
      <c r="AQ1371">
        <v>70</v>
      </c>
      <c r="AR1371">
        <v>98389</v>
      </c>
      <c r="AS1371">
        <v>4511247</v>
      </c>
      <c r="AT1371">
        <v>45.83</v>
      </c>
      <c r="AV1371">
        <v>2012</v>
      </c>
      <c r="AW1371">
        <v>35</v>
      </c>
      <c r="AX1371">
        <v>5.4000000000000001E-4</v>
      </c>
      <c r="AY1371">
        <v>5.4000000000000001E-4</v>
      </c>
      <c r="AZ1371">
        <v>0.5</v>
      </c>
      <c r="BA1371">
        <v>99188</v>
      </c>
      <c r="BB1371">
        <v>53</v>
      </c>
      <c r="BC1371">
        <v>99161</v>
      </c>
      <c r="BD1371">
        <v>4868851</v>
      </c>
      <c r="BE1371">
        <v>49.09</v>
      </c>
    </row>
    <row r="1372" spans="37:57" x14ac:dyDescent="0.3">
      <c r="AK1372">
        <v>2012</v>
      </c>
      <c r="AL1372">
        <v>36</v>
      </c>
      <c r="AM1372">
        <v>5.5000000000000003E-4</v>
      </c>
      <c r="AN1372">
        <v>5.5000000000000003E-4</v>
      </c>
      <c r="AO1372">
        <v>0.5</v>
      </c>
      <c r="AP1372">
        <v>98354</v>
      </c>
      <c r="AQ1372">
        <v>55</v>
      </c>
      <c r="AR1372">
        <v>98327</v>
      </c>
      <c r="AS1372">
        <v>4412858</v>
      </c>
      <c r="AT1372">
        <v>44.87</v>
      </c>
      <c r="AV1372">
        <v>2012</v>
      </c>
      <c r="AW1372">
        <v>36</v>
      </c>
      <c r="AX1372">
        <v>3.6999999999999999E-4</v>
      </c>
      <c r="AY1372">
        <v>3.6999999999999999E-4</v>
      </c>
      <c r="AZ1372">
        <v>0.5</v>
      </c>
      <c r="BA1372">
        <v>99135</v>
      </c>
      <c r="BB1372">
        <v>37</v>
      </c>
      <c r="BC1372">
        <v>99116</v>
      </c>
      <c r="BD1372">
        <v>4769690</v>
      </c>
      <c r="BE1372">
        <v>48.11</v>
      </c>
    </row>
    <row r="1373" spans="37:57" x14ac:dyDescent="0.3">
      <c r="AK1373">
        <v>2012</v>
      </c>
      <c r="AL1373">
        <v>37</v>
      </c>
      <c r="AM1373">
        <v>7.2999999999999996E-4</v>
      </c>
      <c r="AN1373">
        <v>7.2999999999999996E-4</v>
      </c>
      <c r="AO1373">
        <v>0.5</v>
      </c>
      <c r="AP1373">
        <v>98300</v>
      </c>
      <c r="AQ1373">
        <v>72</v>
      </c>
      <c r="AR1373">
        <v>98264</v>
      </c>
      <c r="AS1373">
        <v>4314531</v>
      </c>
      <c r="AT1373">
        <v>43.89</v>
      </c>
      <c r="AV1373">
        <v>2012</v>
      </c>
      <c r="AW1373">
        <v>37</v>
      </c>
      <c r="AX1373">
        <v>4.4999999999999999E-4</v>
      </c>
      <c r="AY1373">
        <v>4.4999999999999999E-4</v>
      </c>
      <c r="AZ1373">
        <v>0.5</v>
      </c>
      <c r="BA1373">
        <v>99098</v>
      </c>
      <c r="BB1373">
        <v>44</v>
      </c>
      <c r="BC1373">
        <v>99076</v>
      </c>
      <c r="BD1373">
        <v>4670574</v>
      </c>
      <c r="BE1373">
        <v>47.13</v>
      </c>
    </row>
    <row r="1374" spans="37:57" x14ac:dyDescent="0.3">
      <c r="AK1374">
        <v>2012</v>
      </c>
      <c r="AL1374">
        <v>38</v>
      </c>
      <c r="AM1374">
        <v>8.8999999999999995E-4</v>
      </c>
      <c r="AN1374">
        <v>8.8999999999999995E-4</v>
      </c>
      <c r="AO1374">
        <v>0.5</v>
      </c>
      <c r="AP1374">
        <v>98228</v>
      </c>
      <c r="AQ1374">
        <v>88</v>
      </c>
      <c r="AR1374">
        <v>98184</v>
      </c>
      <c r="AS1374">
        <v>4216267</v>
      </c>
      <c r="AT1374">
        <v>42.92</v>
      </c>
      <c r="AV1374">
        <v>2012</v>
      </c>
      <c r="AW1374">
        <v>38</v>
      </c>
      <c r="AX1374">
        <v>7.3999999999999999E-4</v>
      </c>
      <c r="AY1374">
        <v>7.3999999999999999E-4</v>
      </c>
      <c r="AZ1374">
        <v>0.5</v>
      </c>
      <c r="BA1374">
        <v>99053</v>
      </c>
      <c r="BB1374">
        <v>74</v>
      </c>
      <c r="BC1374">
        <v>99016</v>
      </c>
      <c r="BD1374">
        <v>4571498</v>
      </c>
      <c r="BE1374">
        <v>46.15</v>
      </c>
    </row>
    <row r="1375" spans="37:57" x14ac:dyDescent="0.3">
      <c r="AK1375">
        <v>2012</v>
      </c>
      <c r="AL1375">
        <v>39</v>
      </c>
      <c r="AM1375">
        <v>9.2000000000000003E-4</v>
      </c>
      <c r="AN1375">
        <v>9.2000000000000003E-4</v>
      </c>
      <c r="AO1375">
        <v>0.5</v>
      </c>
      <c r="AP1375">
        <v>98141</v>
      </c>
      <c r="AQ1375">
        <v>90</v>
      </c>
      <c r="AR1375">
        <v>98095</v>
      </c>
      <c r="AS1375">
        <v>4118083</v>
      </c>
      <c r="AT1375">
        <v>41.96</v>
      </c>
      <c r="AV1375">
        <v>2012</v>
      </c>
      <c r="AW1375">
        <v>39</v>
      </c>
      <c r="AX1375">
        <v>7.1000000000000002E-4</v>
      </c>
      <c r="AY1375">
        <v>7.1000000000000002E-4</v>
      </c>
      <c r="AZ1375">
        <v>0.5</v>
      </c>
      <c r="BA1375">
        <v>98980</v>
      </c>
      <c r="BB1375">
        <v>70</v>
      </c>
      <c r="BC1375">
        <v>98945</v>
      </c>
      <c r="BD1375">
        <v>4472482</v>
      </c>
      <c r="BE1375">
        <v>45.19</v>
      </c>
    </row>
    <row r="1376" spans="37:57" x14ac:dyDescent="0.3">
      <c r="AK1376">
        <v>2012</v>
      </c>
      <c r="AL1376">
        <v>40</v>
      </c>
      <c r="AM1376">
        <v>1.0399999999999999E-3</v>
      </c>
      <c r="AN1376">
        <v>1.0399999999999999E-3</v>
      </c>
      <c r="AO1376">
        <v>0.5</v>
      </c>
      <c r="AP1376">
        <v>98050</v>
      </c>
      <c r="AQ1376">
        <v>102</v>
      </c>
      <c r="AR1376">
        <v>98000</v>
      </c>
      <c r="AS1376">
        <v>4019987</v>
      </c>
      <c r="AT1376">
        <v>41</v>
      </c>
      <c r="AV1376">
        <v>2012</v>
      </c>
      <c r="AW1376">
        <v>40</v>
      </c>
      <c r="AX1376">
        <v>4.2000000000000002E-4</v>
      </c>
      <c r="AY1376">
        <v>4.2000000000000002E-4</v>
      </c>
      <c r="AZ1376">
        <v>0.5</v>
      </c>
      <c r="BA1376">
        <v>98910</v>
      </c>
      <c r="BB1376">
        <v>42</v>
      </c>
      <c r="BC1376">
        <v>98889</v>
      </c>
      <c r="BD1376">
        <v>4373537</v>
      </c>
      <c r="BE1376">
        <v>44.22</v>
      </c>
    </row>
    <row r="1377" spans="37:57" x14ac:dyDescent="0.3">
      <c r="AK1377">
        <v>2012</v>
      </c>
      <c r="AL1377">
        <v>41</v>
      </c>
      <c r="AM1377">
        <v>1.01E-3</v>
      </c>
      <c r="AN1377">
        <v>1.01E-3</v>
      </c>
      <c r="AO1377">
        <v>0.5</v>
      </c>
      <c r="AP1377">
        <v>97949</v>
      </c>
      <c r="AQ1377">
        <v>99</v>
      </c>
      <c r="AR1377">
        <v>97899</v>
      </c>
      <c r="AS1377">
        <v>3921987</v>
      </c>
      <c r="AT1377">
        <v>40.04</v>
      </c>
      <c r="AV1377">
        <v>2012</v>
      </c>
      <c r="AW1377">
        <v>41</v>
      </c>
      <c r="AX1377">
        <v>6.4999999999999997E-4</v>
      </c>
      <c r="AY1377">
        <v>6.4999999999999997E-4</v>
      </c>
      <c r="AZ1377">
        <v>0.5</v>
      </c>
      <c r="BA1377">
        <v>98868</v>
      </c>
      <c r="BB1377">
        <v>64</v>
      </c>
      <c r="BC1377">
        <v>98836</v>
      </c>
      <c r="BD1377">
        <v>4274648</v>
      </c>
      <c r="BE1377">
        <v>43.24</v>
      </c>
    </row>
    <row r="1378" spans="37:57" x14ac:dyDescent="0.3">
      <c r="AK1378">
        <v>2012</v>
      </c>
      <c r="AL1378">
        <v>42</v>
      </c>
      <c r="AM1378">
        <v>8.8999999999999995E-4</v>
      </c>
      <c r="AN1378">
        <v>8.8999999999999995E-4</v>
      </c>
      <c r="AO1378">
        <v>0.5</v>
      </c>
      <c r="AP1378">
        <v>97849</v>
      </c>
      <c r="AQ1378">
        <v>87</v>
      </c>
      <c r="AR1378">
        <v>97806</v>
      </c>
      <c r="AS1378">
        <v>3824088</v>
      </c>
      <c r="AT1378">
        <v>39.08</v>
      </c>
      <c r="AV1378">
        <v>2012</v>
      </c>
      <c r="AW1378">
        <v>42</v>
      </c>
      <c r="AX1378">
        <v>9.3000000000000005E-4</v>
      </c>
      <c r="AY1378">
        <v>9.3000000000000005E-4</v>
      </c>
      <c r="AZ1378">
        <v>0.5</v>
      </c>
      <c r="BA1378">
        <v>98804</v>
      </c>
      <c r="BB1378">
        <v>92</v>
      </c>
      <c r="BC1378">
        <v>98758</v>
      </c>
      <c r="BD1378">
        <v>4175813</v>
      </c>
      <c r="BE1378">
        <v>42.26</v>
      </c>
    </row>
    <row r="1379" spans="37:57" x14ac:dyDescent="0.3">
      <c r="AK1379">
        <v>2012</v>
      </c>
      <c r="AL1379">
        <v>43</v>
      </c>
      <c r="AM1379">
        <v>1.06E-3</v>
      </c>
      <c r="AN1379">
        <v>1.0499999999999999E-3</v>
      </c>
      <c r="AO1379">
        <v>0.5</v>
      </c>
      <c r="AP1379">
        <v>97762</v>
      </c>
      <c r="AQ1379">
        <v>103</v>
      </c>
      <c r="AR1379">
        <v>97711</v>
      </c>
      <c r="AS1379">
        <v>3726282</v>
      </c>
      <c r="AT1379">
        <v>38.119999999999997</v>
      </c>
      <c r="AV1379">
        <v>2012</v>
      </c>
      <c r="AW1379">
        <v>43</v>
      </c>
      <c r="AX1379">
        <v>6.4999999999999997E-4</v>
      </c>
      <c r="AY1379">
        <v>6.4999999999999997E-4</v>
      </c>
      <c r="AZ1379">
        <v>0.5</v>
      </c>
      <c r="BA1379">
        <v>98712</v>
      </c>
      <c r="BB1379">
        <v>65</v>
      </c>
      <c r="BC1379">
        <v>98680</v>
      </c>
      <c r="BD1379">
        <v>4077055</v>
      </c>
      <c r="BE1379">
        <v>41.3</v>
      </c>
    </row>
    <row r="1380" spans="37:57" x14ac:dyDescent="0.3">
      <c r="AK1380">
        <v>2012</v>
      </c>
      <c r="AL1380">
        <v>44</v>
      </c>
      <c r="AM1380">
        <v>1.42E-3</v>
      </c>
      <c r="AN1380">
        <v>1.42E-3</v>
      </c>
      <c r="AO1380">
        <v>0.5</v>
      </c>
      <c r="AP1380">
        <v>97659</v>
      </c>
      <c r="AQ1380">
        <v>139</v>
      </c>
      <c r="AR1380">
        <v>97590</v>
      </c>
      <c r="AS1380">
        <v>3628572</v>
      </c>
      <c r="AT1380">
        <v>37.159999999999997</v>
      </c>
      <c r="AV1380">
        <v>2012</v>
      </c>
      <c r="AW1380">
        <v>44</v>
      </c>
      <c r="AX1380">
        <v>7.5000000000000002E-4</v>
      </c>
      <c r="AY1380">
        <v>7.5000000000000002E-4</v>
      </c>
      <c r="AZ1380">
        <v>0.5</v>
      </c>
      <c r="BA1380">
        <v>98648</v>
      </c>
      <c r="BB1380">
        <v>74</v>
      </c>
      <c r="BC1380">
        <v>98611</v>
      </c>
      <c r="BD1380">
        <v>3978375</v>
      </c>
      <c r="BE1380">
        <v>40.33</v>
      </c>
    </row>
    <row r="1381" spans="37:57" x14ac:dyDescent="0.3">
      <c r="AK1381">
        <v>2012</v>
      </c>
      <c r="AL1381">
        <v>45</v>
      </c>
      <c r="AM1381">
        <v>1.2999999999999999E-3</v>
      </c>
      <c r="AN1381">
        <v>1.2999999999999999E-3</v>
      </c>
      <c r="AO1381">
        <v>0.5</v>
      </c>
      <c r="AP1381">
        <v>97520</v>
      </c>
      <c r="AQ1381">
        <v>127</v>
      </c>
      <c r="AR1381">
        <v>97457</v>
      </c>
      <c r="AS1381">
        <v>3530982</v>
      </c>
      <c r="AT1381">
        <v>36.21</v>
      </c>
      <c r="AV1381">
        <v>2012</v>
      </c>
      <c r="AW1381">
        <v>45</v>
      </c>
      <c r="AX1381">
        <v>1.1199999999999999E-3</v>
      </c>
      <c r="AY1381">
        <v>1.1199999999999999E-3</v>
      </c>
      <c r="AZ1381">
        <v>0.5</v>
      </c>
      <c r="BA1381">
        <v>98574</v>
      </c>
      <c r="BB1381">
        <v>110</v>
      </c>
      <c r="BC1381">
        <v>98518</v>
      </c>
      <c r="BD1381">
        <v>3879764</v>
      </c>
      <c r="BE1381">
        <v>39.36</v>
      </c>
    </row>
    <row r="1382" spans="37:57" x14ac:dyDescent="0.3">
      <c r="AK1382">
        <v>2012</v>
      </c>
      <c r="AL1382">
        <v>46</v>
      </c>
      <c r="AM1382">
        <v>1.66E-3</v>
      </c>
      <c r="AN1382">
        <v>1.66E-3</v>
      </c>
      <c r="AO1382">
        <v>0.5</v>
      </c>
      <c r="AP1382">
        <v>97393</v>
      </c>
      <c r="AQ1382">
        <v>162</v>
      </c>
      <c r="AR1382">
        <v>97313</v>
      </c>
      <c r="AS1382">
        <v>3433525</v>
      </c>
      <c r="AT1382">
        <v>35.25</v>
      </c>
      <c r="AV1382">
        <v>2012</v>
      </c>
      <c r="AW1382">
        <v>46</v>
      </c>
      <c r="AX1382">
        <v>1.31E-3</v>
      </c>
      <c r="AY1382">
        <v>1.31E-3</v>
      </c>
      <c r="AZ1382">
        <v>0.5</v>
      </c>
      <c r="BA1382">
        <v>98463</v>
      </c>
      <c r="BB1382">
        <v>129</v>
      </c>
      <c r="BC1382">
        <v>98399</v>
      </c>
      <c r="BD1382">
        <v>3781246</v>
      </c>
      <c r="BE1382">
        <v>38.4</v>
      </c>
    </row>
    <row r="1383" spans="37:57" x14ac:dyDescent="0.3">
      <c r="AK1383">
        <v>2012</v>
      </c>
      <c r="AL1383">
        <v>47</v>
      </c>
      <c r="AM1383">
        <v>1.7799999999999999E-3</v>
      </c>
      <c r="AN1383">
        <v>1.7799999999999999E-3</v>
      </c>
      <c r="AO1383">
        <v>0.5</v>
      </c>
      <c r="AP1383">
        <v>97232</v>
      </c>
      <c r="AQ1383">
        <v>173</v>
      </c>
      <c r="AR1383">
        <v>97145</v>
      </c>
      <c r="AS1383">
        <v>3336212</v>
      </c>
      <c r="AT1383">
        <v>34.31</v>
      </c>
      <c r="AV1383">
        <v>2012</v>
      </c>
      <c r="AW1383">
        <v>47</v>
      </c>
      <c r="AX1383">
        <v>1.41E-3</v>
      </c>
      <c r="AY1383">
        <v>1.41E-3</v>
      </c>
      <c r="AZ1383">
        <v>0.5</v>
      </c>
      <c r="BA1383">
        <v>98334</v>
      </c>
      <c r="BB1383">
        <v>138</v>
      </c>
      <c r="BC1383">
        <v>98265</v>
      </c>
      <c r="BD1383">
        <v>3682847</v>
      </c>
      <c r="BE1383">
        <v>37.450000000000003</v>
      </c>
    </row>
    <row r="1384" spans="37:57" x14ac:dyDescent="0.3">
      <c r="AK1384">
        <v>2012</v>
      </c>
      <c r="AL1384">
        <v>48</v>
      </c>
      <c r="AM1384">
        <v>2.0500000000000002E-3</v>
      </c>
      <c r="AN1384">
        <v>2.0500000000000002E-3</v>
      </c>
      <c r="AO1384">
        <v>0.5</v>
      </c>
      <c r="AP1384">
        <v>97058</v>
      </c>
      <c r="AQ1384">
        <v>199</v>
      </c>
      <c r="AR1384">
        <v>96959</v>
      </c>
      <c r="AS1384">
        <v>3239067</v>
      </c>
      <c r="AT1384">
        <v>33.369999999999997</v>
      </c>
      <c r="AV1384">
        <v>2012</v>
      </c>
      <c r="AW1384">
        <v>48</v>
      </c>
      <c r="AX1384">
        <v>1.17E-3</v>
      </c>
      <c r="AY1384">
        <v>1.17E-3</v>
      </c>
      <c r="AZ1384">
        <v>0.5</v>
      </c>
      <c r="BA1384">
        <v>98196</v>
      </c>
      <c r="BB1384">
        <v>115</v>
      </c>
      <c r="BC1384">
        <v>98139</v>
      </c>
      <c r="BD1384">
        <v>3584582</v>
      </c>
      <c r="BE1384">
        <v>36.5</v>
      </c>
    </row>
    <row r="1385" spans="37:57" x14ac:dyDescent="0.3">
      <c r="AK1385">
        <v>2012</v>
      </c>
      <c r="AL1385">
        <v>49</v>
      </c>
      <c r="AM1385">
        <v>2.4399999999999999E-3</v>
      </c>
      <c r="AN1385">
        <v>2.4399999999999999E-3</v>
      </c>
      <c r="AO1385">
        <v>0.5</v>
      </c>
      <c r="AP1385">
        <v>96860</v>
      </c>
      <c r="AQ1385">
        <v>236</v>
      </c>
      <c r="AR1385">
        <v>96741</v>
      </c>
      <c r="AS1385">
        <v>3142108</v>
      </c>
      <c r="AT1385">
        <v>32.44</v>
      </c>
      <c r="AV1385">
        <v>2012</v>
      </c>
      <c r="AW1385">
        <v>49</v>
      </c>
      <c r="AX1385">
        <v>1.4E-3</v>
      </c>
      <c r="AY1385">
        <v>1.4E-3</v>
      </c>
      <c r="AZ1385">
        <v>0.5</v>
      </c>
      <c r="BA1385">
        <v>98081</v>
      </c>
      <c r="BB1385">
        <v>138</v>
      </c>
      <c r="BC1385">
        <v>98012</v>
      </c>
      <c r="BD1385">
        <v>3486443</v>
      </c>
      <c r="BE1385">
        <v>35.549999999999997</v>
      </c>
    </row>
    <row r="1386" spans="37:57" x14ac:dyDescent="0.3">
      <c r="AK1386">
        <v>2012</v>
      </c>
      <c r="AL1386">
        <v>50</v>
      </c>
      <c r="AM1386">
        <v>2.0799999999999998E-3</v>
      </c>
      <c r="AN1386">
        <v>2.0799999999999998E-3</v>
      </c>
      <c r="AO1386">
        <v>0.5</v>
      </c>
      <c r="AP1386">
        <v>96623</v>
      </c>
      <c r="AQ1386">
        <v>201</v>
      </c>
      <c r="AR1386">
        <v>96523</v>
      </c>
      <c r="AS1386">
        <v>3045367</v>
      </c>
      <c r="AT1386">
        <v>31.52</v>
      </c>
      <c r="AV1386">
        <v>2012</v>
      </c>
      <c r="AW1386">
        <v>50</v>
      </c>
      <c r="AX1386">
        <v>2.0799999999999998E-3</v>
      </c>
      <c r="AY1386">
        <v>2.0699999999999998E-3</v>
      </c>
      <c r="AZ1386">
        <v>0.5</v>
      </c>
      <c r="BA1386">
        <v>97944</v>
      </c>
      <c r="BB1386">
        <v>203</v>
      </c>
      <c r="BC1386">
        <v>97842</v>
      </c>
      <c r="BD1386">
        <v>3388431</v>
      </c>
      <c r="BE1386">
        <v>34.6</v>
      </c>
    </row>
    <row r="1387" spans="37:57" x14ac:dyDescent="0.3">
      <c r="AK1387">
        <v>2012</v>
      </c>
      <c r="AL1387">
        <v>51</v>
      </c>
      <c r="AM1387">
        <v>2.7499999999999998E-3</v>
      </c>
      <c r="AN1387">
        <v>2.7499999999999998E-3</v>
      </c>
      <c r="AO1387">
        <v>0.5</v>
      </c>
      <c r="AP1387">
        <v>96422</v>
      </c>
      <c r="AQ1387">
        <v>265</v>
      </c>
      <c r="AR1387">
        <v>96290</v>
      </c>
      <c r="AS1387">
        <v>2948844</v>
      </c>
      <c r="AT1387">
        <v>30.58</v>
      </c>
      <c r="AV1387">
        <v>2012</v>
      </c>
      <c r="AW1387">
        <v>51</v>
      </c>
      <c r="AX1387">
        <v>1.83E-3</v>
      </c>
      <c r="AY1387">
        <v>1.83E-3</v>
      </c>
      <c r="AZ1387">
        <v>0.5</v>
      </c>
      <c r="BA1387">
        <v>97740</v>
      </c>
      <c r="BB1387">
        <v>179</v>
      </c>
      <c r="BC1387">
        <v>97651</v>
      </c>
      <c r="BD1387">
        <v>3290589</v>
      </c>
      <c r="BE1387">
        <v>33.67</v>
      </c>
    </row>
    <row r="1388" spans="37:57" x14ac:dyDescent="0.3">
      <c r="AK1388">
        <v>2012</v>
      </c>
      <c r="AL1388">
        <v>52</v>
      </c>
      <c r="AM1388">
        <v>2.82E-3</v>
      </c>
      <c r="AN1388">
        <v>2.82E-3</v>
      </c>
      <c r="AO1388">
        <v>0.5</v>
      </c>
      <c r="AP1388">
        <v>96157</v>
      </c>
      <c r="AQ1388">
        <v>271</v>
      </c>
      <c r="AR1388">
        <v>96022</v>
      </c>
      <c r="AS1388">
        <v>2852555</v>
      </c>
      <c r="AT1388">
        <v>29.67</v>
      </c>
      <c r="AV1388">
        <v>2012</v>
      </c>
      <c r="AW1388">
        <v>52</v>
      </c>
      <c r="AX1388">
        <v>1.9300000000000001E-3</v>
      </c>
      <c r="AY1388">
        <v>1.9300000000000001E-3</v>
      </c>
      <c r="AZ1388">
        <v>0.5</v>
      </c>
      <c r="BA1388">
        <v>97562</v>
      </c>
      <c r="BB1388">
        <v>188</v>
      </c>
      <c r="BC1388">
        <v>97468</v>
      </c>
      <c r="BD1388">
        <v>3192938</v>
      </c>
      <c r="BE1388">
        <v>32.729999999999997</v>
      </c>
    </row>
    <row r="1389" spans="37:57" x14ac:dyDescent="0.3">
      <c r="AK1389">
        <v>2012</v>
      </c>
      <c r="AL1389">
        <v>53</v>
      </c>
      <c r="AM1389">
        <v>3.7000000000000002E-3</v>
      </c>
      <c r="AN1389">
        <v>3.6900000000000001E-3</v>
      </c>
      <c r="AO1389">
        <v>0.5</v>
      </c>
      <c r="AP1389">
        <v>95886</v>
      </c>
      <c r="AQ1389">
        <v>354</v>
      </c>
      <c r="AR1389">
        <v>95709</v>
      </c>
      <c r="AS1389">
        <v>2756533</v>
      </c>
      <c r="AT1389">
        <v>28.75</v>
      </c>
      <c r="AV1389">
        <v>2012</v>
      </c>
      <c r="AW1389">
        <v>53</v>
      </c>
      <c r="AX1389">
        <v>2.5000000000000001E-3</v>
      </c>
      <c r="AY1389">
        <v>2.5000000000000001E-3</v>
      </c>
      <c r="AZ1389">
        <v>0.5</v>
      </c>
      <c r="BA1389">
        <v>97374</v>
      </c>
      <c r="BB1389">
        <v>243</v>
      </c>
      <c r="BC1389">
        <v>97252</v>
      </c>
      <c r="BD1389">
        <v>3095470</v>
      </c>
      <c r="BE1389">
        <v>31.79</v>
      </c>
    </row>
    <row r="1390" spans="37:57" x14ac:dyDescent="0.3">
      <c r="AK1390">
        <v>2012</v>
      </c>
      <c r="AL1390">
        <v>54</v>
      </c>
      <c r="AM1390">
        <v>3.9100000000000003E-3</v>
      </c>
      <c r="AN1390">
        <v>3.8999999999999998E-3</v>
      </c>
      <c r="AO1390">
        <v>0.5</v>
      </c>
      <c r="AP1390">
        <v>95532</v>
      </c>
      <c r="AQ1390">
        <v>373</v>
      </c>
      <c r="AR1390">
        <v>95346</v>
      </c>
      <c r="AS1390">
        <v>2660824</v>
      </c>
      <c r="AT1390">
        <v>27.85</v>
      </c>
      <c r="AV1390">
        <v>2012</v>
      </c>
      <c r="AW1390">
        <v>54</v>
      </c>
      <c r="AX1390">
        <v>2.7399999999999998E-3</v>
      </c>
      <c r="AY1390">
        <v>2.7399999999999998E-3</v>
      </c>
      <c r="AZ1390">
        <v>0.5</v>
      </c>
      <c r="BA1390">
        <v>97131</v>
      </c>
      <c r="BB1390">
        <v>266</v>
      </c>
      <c r="BC1390">
        <v>96998</v>
      </c>
      <c r="BD1390">
        <v>2998218</v>
      </c>
      <c r="BE1390">
        <v>30.87</v>
      </c>
    </row>
    <row r="1391" spans="37:57" x14ac:dyDescent="0.3">
      <c r="AK1391">
        <v>2012</v>
      </c>
      <c r="AL1391">
        <v>55</v>
      </c>
      <c r="AM1391">
        <v>4.4999999999999997E-3</v>
      </c>
      <c r="AN1391">
        <v>4.4900000000000001E-3</v>
      </c>
      <c r="AO1391">
        <v>0.5</v>
      </c>
      <c r="AP1391">
        <v>95159</v>
      </c>
      <c r="AQ1391">
        <v>427</v>
      </c>
      <c r="AR1391">
        <v>94946</v>
      </c>
      <c r="AS1391">
        <v>2565478</v>
      </c>
      <c r="AT1391">
        <v>26.96</v>
      </c>
      <c r="AV1391">
        <v>2012</v>
      </c>
      <c r="AW1391">
        <v>55</v>
      </c>
      <c r="AX1391">
        <v>2.7499999999999998E-3</v>
      </c>
      <c r="AY1391">
        <v>2.7499999999999998E-3</v>
      </c>
      <c r="AZ1391">
        <v>0.5</v>
      </c>
      <c r="BA1391">
        <v>96864</v>
      </c>
      <c r="BB1391">
        <v>266</v>
      </c>
      <c r="BC1391">
        <v>96731</v>
      </c>
      <c r="BD1391">
        <v>2901221</v>
      </c>
      <c r="BE1391">
        <v>29.95</v>
      </c>
    </row>
    <row r="1392" spans="37:57" x14ac:dyDescent="0.3">
      <c r="AK1392">
        <v>2012</v>
      </c>
      <c r="AL1392">
        <v>56</v>
      </c>
      <c r="AM1392">
        <v>4.7999999999999996E-3</v>
      </c>
      <c r="AN1392">
        <v>4.79E-3</v>
      </c>
      <c r="AO1392">
        <v>0.5</v>
      </c>
      <c r="AP1392">
        <v>94732</v>
      </c>
      <c r="AQ1392">
        <v>454</v>
      </c>
      <c r="AR1392">
        <v>94505</v>
      </c>
      <c r="AS1392">
        <v>2470532</v>
      </c>
      <c r="AT1392">
        <v>26.08</v>
      </c>
      <c r="AV1392">
        <v>2012</v>
      </c>
      <c r="AW1392">
        <v>56</v>
      </c>
      <c r="AX1392">
        <v>2.8800000000000002E-3</v>
      </c>
      <c r="AY1392">
        <v>2.8700000000000002E-3</v>
      </c>
      <c r="AZ1392">
        <v>0.5</v>
      </c>
      <c r="BA1392">
        <v>96598</v>
      </c>
      <c r="BB1392">
        <v>278</v>
      </c>
      <c r="BC1392">
        <v>96459</v>
      </c>
      <c r="BD1392">
        <v>2804489</v>
      </c>
      <c r="BE1392">
        <v>29.03</v>
      </c>
    </row>
    <row r="1393" spans="37:57" x14ac:dyDescent="0.3">
      <c r="AK1393">
        <v>2012</v>
      </c>
      <c r="AL1393">
        <v>57</v>
      </c>
      <c r="AM1393">
        <v>4.7800000000000004E-3</v>
      </c>
      <c r="AN1393">
        <v>4.7699999999999999E-3</v>
      </c>
      <c r="AO1393">
        <v>0.5</v>
      </c>
      <c r="AP1393">
        <v>94278</v>
      </c>
      <c r="AQ1393">
        <v>450</v>
      </c>
      <c r="AR1393">
        <v>94053</v>
      </c>
      <c r="AS1393">
        <v>2376027</v>
      </c>
      <c r="AT1393">
        <v>25.2</v>
      </c>
      <c r="AV1393">
        <v>2012</v>
      </c>
      <c r="AW1393">
        <v>57</v>
      </c>
      <c r="AX1393">
        <v>3.5400000000000002E-3</v>
      </c>
      <c r="AY1393">
        <v>3.5300000000000002E-3</v>
      </c>
      <c r="AZ1393">
        <v>0.5</v>
      </c>
      <c r="BA1393">
        <v>96321</v>
      </c>
      <c r="BB1393">
        <v>340</v>
      </c>
      <c r="BC1393">
        <v>96151</v>
      </c>
      <c r="BD1393">
        <v>2708030</v>
      </c>
      <c r="BE1393">
        <v>28.11</v>
      </c>
    </row>
    <row r="1394" spans="37:57" x14ac:dyDescent="0.3">
      <c r="AK1394">
        <v>2012</v>
      </c>
      <c r="AL1394">
        <v>58</v>
      </c>
      <c r="AM1394">
        <v>5.3099999999999996E-3</v>
      </c>
      <c r="AN1394">
        <v>5.3E-3</v>
      </c>
      <c r="AO1394">
        <v>0.5</v>
      </c>
      <c r="AP1394">
        <v>93829</v>
      </c>
      <c r="AQ1394">
        <v>497</v>
      </c>
      <c r="AR1394">
        <v>93580</v>
      </c>
      <c r="AS1394">
        <v>2281973</v>
      </c>
      <c r="AT1394">
        <v>24.32</v>
      </c>
      <c r="AV1394">
        <v>2012</v>
      </c>
      <c r="AW1394">
        <v>58</v>
      </c>
      <c r="AX1394">
        <v>3.31E-3</v>
      </c>
      <c r="AY1394">
        <v>3.31E-3</v>
      </c>
      <c r="AZ1394">
        <v>0.5</v>
      </c>
      <c r="BA1394">
        <v>95981</v>
      </c>
      <c r="BB1394">
        <v>317</v>
      </c>
      <c r="BC1394">
        <v>95822</v>
      </c>
      <c r="BD1394">
        <v>2611879</v>
      </c>
      <c r="BE1394">
        <v>27.21</v>
      </c>
    </row>
    <row r="1395" spans="37:57" x14ac:dyDescent="0.3">
      <c r="AK1395">
        <v>2012</v>
      </c>
      <c r="AL1395">
        <v>59</v>
      </c>
      <c r="AM1395">
        <v>5.8700000000000002E-3</v>
      </c>
      <c r="AN1395">
        <v>5.8500000000000002E-3</v>
      </c>
      <c r="AO1395">
        <v>0.5</v>
      </c>
      <c r="AP1395">
        <v>93332</v>
      </c>
      <c r="AQ1395">
        <v>546</v>
      </c>
      <c r="AR1395">
        <v>93058</v>
      </c>
      <c r="AS1395">
        <v>2188393</v>
      </c>
      <c r="AT1395">
        <v>23.45</v>
      </c>
      <c r="AV1395">
        <v>2012</v>
      </c>
      <c r="AW1395">
        <v>59</v>
      </c>
      <c r="AX1395">
        <v>3.8400000000000001E-3</v>
      </c>
      <c r="AY1395">
        <v>3.8300000000000001E-3</v>
      </c>
      <c r="AZ1395">
        <v>0.5</v>
      </c>
      <c r="BA1395">
        <v>95663</v>
      </c>
      <c r="BB1395">
        <v>367</v>
      </c>
      <c r="BC1395">
        <v>95480</v>
      </c>
      <c r="BD1395">
        <v>2516057</v>
      </c>
      <c r="BE1395">
        <v>26.3</v>
      </c>
    </row>
    <row r="1396" spans="37:57" x14ac:dyDescent="0.3">
      <c r="AK1396">
        <v>2012</v>
      </c>
      <c r="AL1396">
        <v>60</v>
      </c>
      <c r="AM1396">
        <v>6.9499999999999996E-3</v>
      </c>
      <c r="AN1396">
        <v>6.9300000000000004E-3</v>
      </c>
      <c r="AO1396">
        <v>0.5</v>
      </c>
      <c r="AP1396">
        <v>92785</v>
      </c>
      <c r="AQ1396">
        <v>643</v>
      </c>
      <c r="AR1396">
        <v>92464</v>
      </c>
      <c r="AS1396">
        <v>2095335</v>
      </c>
      <c r="AT1396">
        <v>22.58</v>
      </c>
      <c r="AV1396">
        <v>2012</v>
      </c>
      <c r="AW1396">
        <v>60</v>
      </c>
      <c r="AX1396">
        <v>4.4600000000000004E-3</v>
      </c>
      <c r="AY1396">
        <v>4.45E-3</v>
      </c>
      <c r="AZ1396">
        <v>0.5</v>
      </c>
      <c r="BA1396">
        <v>95296</v>
      </c>
      <c r="BB1396">
        <v>424</v>
      </c>
      <c r="BC1396">
        <v>95084</v>
      </c>
      <c r="BD1396">
        <v>2420577</v>
      </c>
      <c r="BE1396">
        <v>25.4</v>
      </c>
    </row>
    <row r="1397" spans="37:57" x14ac:dyDescent="0.3">
      <c r="AK1397">
        <v>2012</v>
      </c>
      <c r="AL1397">
        <v>61</v>
      </c>
      <c r="AM1397">
        <v>7.7000000000000002E-3</v>
      </c>
      <c r="AN1397">
        <v>7.6699999999999997E-3</v>
      </c>
      <c r="AO1397">
        <v>0.5</v>
      </c>
      <c r="AP1397">
        <v>92142</v>
      </c>
      <c r="AQ1397">
        <v>707</v>
      </c>
      <c r="AR1397">
        <v>91789</v>
      </c>
      <c r="AS1397">
        <v>2002871</v>
      </c>
      <c r="AT1397">
        <v>21.74</v>
      </c>
      <c r="AV1397">
        <v>2012</v>
      </c>
      <c r="AW1397">
        <v>61</v>
      </c>
      <c r="AX1397">
        <v>4.8700000000000002E-3</v>
      </c>
      <c r="AY1397">
        <v>4.8599999999999997E-3</v>
      </c>
      <c r="AZ1397">
        <v>0.5</v>
      </c>
      <c r="BA1397">
        <v>94872</v>
      </c>
      <c r="BB1397">
        <v>461</v>
      </c>
      <c r="BC1397">
        <v>94642</v>
      </c>
      <c r="BD1397">
        <v>2325493</v>
      </c>
      <c r="BE1397">
        <v>24.51</v>
      </c>
    </row>
    <row r="1398" spans="37:57" x14ac:dyDescent="0.3">
      <c r="AK1398">
        <v>2012</v>
      </c>
      <c r="AL1398">
        <v>62</v>
      </c>
      <c r="AM1398">
        <v>8.3300000000000006E-3</v>
      </c>
      <c r="AN1398">
        <v>8.3000000000000001E-3</v>
      </c>
      <c r="AO1398">
        <v>0.5</v>
      </c>
      <c r="AP1398">
        <v>91436</v>
      </c>
      <c r="AQ1398">
        <v>759</v>
      </c>
      <c r="AR1398">
        <v>91056</v>
      </c>
      <c r="AS1398">
        <v>1911082</v>
      </c>
      <c r="AT1398">
        <v>20.9</v>
      </c>
      <c r="AV1398">
        <v>2012</v>
      </c>
      <c r="AW1398">
        <v>62</v>
      </c>
      <c r="AX1398">
        <v>5.1799999999999997E-3</v>
      </c>
      <c r="AY1398">
        <v>5.1700000000000001E-3</v>
      </c>
      <c r="AZ1398">
        <v>0.5</v>
      </c>
      <c r="BA1398">
        <v>94411</v>
      </c>
      <c r="BB1398">
        <v>488</v>
      </c>
      <c r="BC1398">
        <v>94167</v>
      </c>
      <c r="BD1398">
        <v>2230851</v>
      </c>
      <c r="BE1398">
        <v>23.63</v>
      </c>
    </row>
    <row r="1399" spans="37:57" x14ac:dyDescent="0.3">
      <c r="AK1399">
        <v>2012</v>
      </c>
      <c r="AL1399">
        <v>63</v>
      </c>
      <c r="AM1399">
        <v>8.7899999999999992E-3</v>
      </c>
      <c r="AN1399">
        <v>8.7500000000000008E-3</v>
      </c>
      <c r="AO1399">
        <v>0.5</v>
      </c>
      <c r="AP1399">
        <v>90677</v>
      </c>
      <c r="AQ1399">
        <v>794</v>
      </c>
      <c r="AR1399">
        <v>90280</v>
      </c>
      <c r="AS1399">
        <v>1820026</v>
      </c>
      <c r="AT1399">
        <v>20.07</v>
      </c>
      <c r="AV1399">
        <v>2012</v>
      </c>
      <c r="AW1399">
        <v>63</v>
      </c>
      <c r="AX1399">
        <v>5.8999999999999999E-3</v>
      </c>
      <c r="AY1399">
        <v>5.8799999999999998E-3</v>
      </c>
      <c r="AZ1399">
        <v>0.5</v>
      </c>
      <c r="BA1399">
        <v>93923</v>
      </c>
      <c r="BB1399">
        <v>552</v>
      </c>
      <c r="BC1399">
        <v>93647</v>
      </c>
      <c r="BD1399">
        <v>2136685</v>
      </c>
      <c r="BE1399">
        <v>22.75</v>
      </c>
    </row>
    <row r="1400" spans="37:57" x14ac:dyDescent="0.3">
      <c r="AK1400">
        <v>2012</v>
      </c>
      <c r="AL1400">
        <v>64</v>
      </c>
      <c r="AM1400">
        <v>9.9299999999999996E-3</v>
      </c>
      <c r="AN1400">
        <v>9.8799999999999999E-3</v>
      </c>
      <c r="AO1400">
        <v>0.5</v>
      </c>
      <c r="AP1400">
        <v>89883</v>
      </c>
      <c r="AQ1400">
        <v>888</v>
      </c>
      <c r="AR1400">
        <v>89439</v>
      </c>
      <c r="AS1400">
        <v>1729746</v>
      </c>
      <c r="AT1400">
        <v>19.239999999999998</v>
      </c>
      <c r="AV1400">
        <v>2012</v>
      </c>
      <c r="AW1400">
        <v>64</v>
      </c>
      <c r="AX1400">
        <v>6.3499999999999997E-3</v>
      </c>
      <c r="AY1400">
        <v>6.3299999999999997E-3</v>
      </c>
      <c r="AZ1400">
        <v>0.5</v>
      </c>
      <c r="BA1400">
        <v>93371</v>
      </c>
      <c r="BB1400">
        <v>591</v>
      </c>
      <c r="BC1400">
        <v>93075</v>
      </c>
      <c r="BD1400">
        <v>2043038</v>
      </c>
      <c r="BE1400">
        <v>21.88</v>
      </c>
    </row>
    <row r="1401" spans="37:57" x14ac:dyDescent="0.3">
      <c r="AK1401">
        <v>2012</v>
      </c>
      <c r="AL1401">
        <v>65</v>
      </c>
      <c r="AM1401">
        <v>1.0800000000000001E-2</v>
      </c>
      <c r="AN1401">
        <v>1.074E-2</v>
      </c>
      <c r="AO1401">
        <v>0.5</v>
      </c>
      <c r="AP1401">
        <v>88995</v>
      </c>
      <c r="AQ1401">
        <v>956</v>
      </c>
      <c r="AR1401">
        <v>88517</v>
      </c>
      <c r="AS1401">
        <v>1640306</v>
      </c>
      <c r="AT1401">
        <v>18.43</v>
      </c>
      <c r="AV1401">
        <v>2012</v>
      </c>
      <c r="AW1401">
        <v>65</v>
      </c>
      <c r="AX1401">
        <v>7.6499999999999997E-3</v>
      </c>
      <c r="AY1401">
        <v>7.62E-3</v>
      </c>
      <c r="AZ1401">
        <v>0.5</v>
      </c>
      <c r="BA1401">
        <v>92780</v>
      </c>
      <c r="BB1401">
        <v>707</v>
      </c>
      <c r="BC1401">
        <v>92427</v>
      </c>
      <c r="BD1401">
        <v>1949962</v>
      </c>
      <c r="BE1401">
        <v>21.02</v>
      </c>
    </row>
    <row r="1402" spans="37:57" x14ac:dyDescent="0.3">
      <c r="AK1402">
        <v>2012</v>
      </c>
      <c r="AL1402">
        <v>66</v>
      </c>
      <c r="AM1402">
        <v>1.307E-2</v>
      </c>
      <c r="AN1402">
        <v>1.299E-2</v>
      </c>
      <c r="AO1402">
        <v>0.5</v>
      </c>
      <c r="AP1402">
        <v>88039</v>
      </c>
      <c r="AQ1402">
        <v>1144</v>
      </c>
      <c r="AR1402">
        <v>87467</v>
      </c>
      <c r="AS1402">
        <v>1551789</v>
      </c>
      <c r="AT1402">
        <v>17.63</v>
      </c>
      <c r="AV1402">
        <v>2012</v>
      </c>
      <c r="AW1402">
        <v>66</v>
      </c>
      <c r="AX1402">
        <v>8.3599999999999994E-3</v>
      </c>
      <c r="AY1402">
        <v>8.3300000000000006E-3</v>
      </c>
      <c r="AZ1402">
        <v>0.5</v>
      </c>
      <c r="BA1402">
        <v>92073</v>
      </c>
      <c r="BB1402">
        <v>767</v>
      </c>
      <c r="BC1402">
        <v>91690</v>
      </c>
      <c r="BD1402">
        <v>1857536</v>
      </c>
      <c r="BE1402">
        <v>20.170000000000002</v>
      </c>
    </row>
    <row r="1403" spans="37:57" x14ac:dyDescent="0.3">
      <c r="AK1403">
        <v>2012</v>
      </c>
      <c r="AL1403">
        <v>67</v>
      </c>
      <c r="AM1403">
        <v>1.315E-2</v>
      </c>
      <c r="AN1403">
        <v>1.306E-2</v>
      </c>
      <c r="AO1403">
        <v>0.5</v>
      </c>
      <c r="AP1403">
        <v>86895</v>
      </c>
      <c r="AQ1403">
        <v>1135</v>
      </c>
      <c r="AR1403">
        <v>86328</v>
      </c>
      <c r="AS1403">
        <v>1464322</v>
      </c>
      <c r="AT1403">
        <v>16.850000000000001</v>
      </c>
      <c r="AV1403">
        <v>2012</v>
      </c>
      <c r="AW1403">
        <v>67</v>
      </c>
      <c r="AX1403">
        <v>8.4399999999999996E-3</v>
      </c>
      <c r="AY1403">
        <v>8.3999999999999995E-3</v>
      </c>
      <c r="AZ1403">
        <v>0.5</v>
      </c>
      <c r="BA1403">
        <v>91306</v>
      </c>
      <c r="BB1403">
        <v>767</v>
      </c>
      <c r="BC1403">
        <v>90923</v>
      </c>
      <c r="BD1403">
        <v>1765846</v>
      </c>
      <c r="BE1403">
        <v>19.34</v>
      </c>
    </row>
    <row r="1404" spans="37:57" x14ac:dyDescent="0.3">
      <c r="AK1404">
        <v>2012</v>
      </c>
      <c r="AL1404">
        <v>68</v>
      </c>
      <c r="AM1404">
        <v>1.413E-2</v>
      </c>
      <c r="AN1404">
        <v>1.4030000000000001E-2</v>
      </c>
      <c r="AO1404">
        <v>0.5</v>
      </c>
      <c r="AP1404">
        <v>85760</v>
      </c>
      <c r="AQ1404">
        <v>1203</v>
      </c>
      <c r="AR1404">
        <v>85159</v>
      </c>
      <c r="AS1404">
        <v>1377994</v>
      </c>
      <c r="AT1404">
        <v>16.07</v>
      </c>
      <c r="AV1404">
        <v>2012</v>
      </c>
      <c r="AW1404">
        <v>68</v>
      </c>
      <c r="AX1404">
        <v>1.082E-2</v>
      </c>
      <c r="AY1404">
        <v>1.076E-2</v>
      </c>
      <c r="AZ1404">
        <v>0.5</v>
      </c>
      <c r="BA1404">
        <v>90539</v>
      </c>
      <c r="BB1404">
        <v>974</v>
      </c>
      <c r="BC1404">
        <v>90052</v>
      </c>
      <c r="BD1404">
        <v>1674923</v>
      </c>
      <c r="BE1404">
        <v>18.5</v>
      </c>
    </row>
    <row r="1405" spans="37:57" x14ac:dyDescent="0.3">
      <c r="AK1405">
        <v>2012</v>
      </c>
      <c r="AL1405">
        <v>69</v>
      </c>
      <c r="AM1405">
        <v>1.6420000000000001E-2</v>
      </c>
      <c r="AN1405">
        <v>1.6279999999999999E-2</v>
      </c>
      <c r="AO1405">
        <v>0.5</v>
      </c>
      <c r="AP1405">
        <v>84557</v>
      </c>
      <c r="AQ1405">
        <v>1377</v>
      </c>
      <c r="AR1405">
        <v>83869</v>
      </c>
      <c r="AS1405">
        <v>1292836</v>
      </c>
      <c r="AT1405">
        <v>15.29</v>
      </c>
      <c r="AV1405">
        <v>2012</v>
      </c>
      <c r="AW1405">
        <v>69</v>
      </c>
      <c r="AX1405">
        <v>1.1220000000000001E-2</v>
      </c>
      <c r="AY1405">
        <v>1.115E-2</v>
      </c>
      <c r="AZ1405">
        <v>0.5</v>
      </c>
      <c r="BA1405">
        <v>89565</v>
      </c>
      <c r="BB1405">
        <v>999</v>
      </c>
      <c r="BC1405">
        <v>89065</v>
      </c>
      <c r="BD1405">
        <v>1584871</v>
      </c>
      <c r="BE1405">
        <v>17.7</v>
      </c>
    </row>
    <row r="1406" spans="37:57" x14ac:dyDescent="0.3">
      <c r="AK1406">
        <v>2012</v>
      </c>
      <c r="AL1406">
        <v>70</v>
      </c>
      <c r="AM1406">
        <v>1.8620000000000001E-2</v>
      </c>
      <c r="AN1406">
        <v>1.8450000000000001E-2</v>
      </c>
      <c r="AO1406">
        <v>0.5</v>
      </c>
      <c r="AP1406">
        <v>83180</v>
      </c>
      <c r="AQ1406">
        <v>1535</v>
      </c>
      <c r="AR1406">
        <v>82413</v>
      </c>
      <c r="AS1406">
        <v>1208967</v>
      </c>
      <c r="AT1406">
        <v>14.53</v>
      </c>
      <c r="AV1406">
        <v>2012</v>
      </c>
      <c r="AW1406">
        <v>70</v>
      </c>
      <c r="AX1406">
        <v>1.149E-2</v>
      </c>
      <c r="AY1406">
        <v>1.1429999999999999E-2</v>
      </c>
      <c r="AZ1406">
        <v>0.5</v>
      </c>
      <c r="BA1406">
        <v>88566</v>
      </c>
      <c r="BB1406">
        <v>1012</v>
      </c>
      <c r="BC1406">
        <v>88060</v>
      </c>
      <c r="BD1406">
        <v>1495806</v>
      </c>
      <c r="BE1406">
        <v>16.89</v>
      </c>
    </row>
    <row r="1407" spans="37:57" x14ac:dyDescent="0.3">
      <c r="AK1407">
        <v>2012</v>
      </c>
      <c r="AL1407">
        <v>71</v>
      </c>
      <c r="AM1407">
        <v>1.8849999999999999E-2</v>
      </c>
      <c r="AN1407">
        <v>1.8669999999999999E-2</v>
      </c>
      <c r="AO1407">
        <v>0.5</v>
      </c>
      <c r="AP1407">
        <v>81645</v>
      </c>
      <c r="AQ1407">
        <v>1525</v>
      </c>
      <c r="AR1407">
        <v>80883</v>
      </c>
      <c r="AS1407">
        <v>1126554</v>
      </c>
      <c r="AT1407">
        <v>13.8</v>
      </c>
      <c r="AV1407">
        <v>2012</v>
      </c>
      <c r="AW1407">
        <v>71</v>
      </c>
      <c r="AX1407">
        <v>1.3429999999999999E-2</v>
      </c>
      <c r="AY1407">
        <v>1.3339999999999999E-2</v>
      </c>
      <c r="AZ1407">
        <v>0.5</v>
      </c>
      <c r="BA1407">
        <v>87554</v>
      </c>
      <c r="BB1407">
        <v>1168</v>
      </c>
      <c r="BC1407">
        <v>86970</v>
      </c>
      <c r="BD1407">
        <v>1407746</v>
      </c>
      <c r="BE1407">
        <v>16.079999999999998</v>
      </c>
    </row>
    <row r="1408" spans="37:57" x14ac:dyDescent="0.3">
      <c r="AK1408">
        <v>2012</v>
      </c>
      <c r="AL1408">
        <v>72</v>
      </c>
      <c r="AM1408">
        <v>2.2360000000000001E-2</v>
      </c>
      <c r="AN1408">
        <v>2.2120000000000001E-2</v>
      </c>
      <c r="AO1408">
        <v>0.5</v>
      </c>
      <c r="AP1408">
        <v>80121</v>
      </c>
      <c r="AQ1408">
        <v>1772</v>
      </c>
      <c r="AR1408">
        <v>79235</v>
      </c>
      <c r="AS1408">
        <v>1045671</v>
      </c>
      <c r="AT1408">
        <v>13.05</v>
      </c>
      <c r="AV1408">
        <v>2012</v>
      </c>
      <c r="AW1408">
        <v>72</v>
      </c>
      <c r="AX1408">
        <v>1.413E-2</v>
      </c>
      <c r="AY1408">
        <v>1.4030000000000001E-2</v>
      </c>
      <c r="AZ1408">
        <v>0.5</v>
      </c>
      <c r="BA1408">
        <v>86386</v>
      </c>
      <c r="BB1408">
        <v>1212</v>
      </c>
      <c r="BC1408">
        <v>85780</v>
      </c>
      <c r="BD1408">
        <v>1320777</v>
      </c>
      <c r="BE1408">
        <v>15.29</v>
      </c>
    </row>
    <row r="1409" spans="37:57" x14ac:dyDescent="0.3">
      <c r="AK1409">
        <v>2012</v>
      </c>
      <c r="AL1409">
        <v>73</v>
      </c>
      <c r="AM1409">
        <v>2.6329999999999999E-2</v>
      </c>
      <c r="AN1409">
        <v>2.598E-2</v>
      </c>
      <c r="AO1409">
        <v>0.5</v>
      </c>
      <c r="AP1409">
        <v>78349</v>
      </c>
      <c r="AQ1409">
        <v>2036</v>
      </c>
      <c r="AR1409">
        <v>77331</v>
      </c>
      <c r="AS1409">
        <v>966436</v>
      </c>
      <c r="AT1409">
        <v>12.34</v>
      </c>
      <c r="AV1409">
        <v>2012</v>
      </c>
      <c r="AW1409">
        <v>73</v>
      </c>
      <c r="AX1409">
        <v>1.6760000000000001E-2</v>
      </c>
      <c r="AY1409">
        <v>1.6619999999999999E-2</v>
      </c>
      <c r="AZ1409">
        <v>0.5</v>
      </c>
      <c r="BA1409">
        <v>85174</v>
      </c>
      <c r="BB1409">
        <v>1416</v>
      </c>
      <c r="BC1409">
        <v>84466</v>
      </c>
      <c r="BD1409">
        <v>1234997</v>
      </c>
      <c r="BE1409">
        <v>14.5</v>
      </c>
    </row>
    <row r="1410" spans="37:57" x14ac:dyDescent="0.3">
      <c r="AK1410">
        <v>2012</v>
      </c>
      <c r="AL1410">
        <v>74</v>
      </c>
      <c r="AM1410">
        <v>2.9610000000000001E-2</v>
      </c>
      <c r="AN1410">
        <v>2.9180000000000001E-2</v>
      </c>
      <c r="AO1410">
        <v>0.5</v>
      </c>
      <c r="AP1410">
        <v>76313</v>
      </c>
      <c r="AQ1410">
        <v>2227</v>
      </c>
      <c r="AR1410">
        <v>75200</v>
      </c>
      <c r="AS1410">
        <v>889105</v>
      </c>
      <c r="AT1410">
        <v>11.65</v>
      </c>
      <c r="AV1410">
        <v>2012</v>
      </c>
      <c r="AW1410">
        <v>74</v>
      </c>
      <c r="AX1410">
        <v>1.8319999999999999E-2</v>
      </c>
      <c r="AY1410">
        <v>1.8149999999999999E-2</v>
      </c>
      <c r="AZ1410">
        <v>0.5</v>
      </c>
      <c r="BA1410">
        <v>83758</v>
      </c>
      <c r="BB1410">
        <v>1520</v>
      </c>
      <c r="BC1410">
        <v>82998</v>
      </c>
      <c r="BD1410">
        <v>1150531</v>
      </c>
      <c r="BE1410">
        <v>13.74</v>
      </c>
    </row>
    <row r="1411" spans="37:57" x14ac:dyDescent="0.3">
      <c r="AK1411">
        <v>2012</v>
      </c>
      <c r="AL1411">
        <v>75</v>
      </c>
      <c r="AM1411">
        <v>3.1719999999999998E-2</v>
      </c>
      <c r="AN1411">
        <v>3.1220000000000001E-2</v>
      </c>
      <c r="AO1411">
        <v>0.5</v>
      </c>
      <c r="AP1411">
        <v>74087</v>
      </c>
      <c r="AQ1411">
        <v>2313</v>
      </c>
      <c r="AR1411">
        <v>72930</v>
      </c>
      <c r="AS1411">
        <v>813905</v>
      </c>
      <c r="AT1411">
        <v>10.99</v>
      </c>
      <c r="AV1411">
        <v>2012</v>
      </c>
      <c r="AW1411">
        <v>75</v>
      </c>
      <c r="AX1411">
        <v>2.1399999999999999E-2</v>
      </c>
      <c r="AY1411">
        <v>2.1180000000000001E-2</v>
      </c>
      <c r="AZ1411">
        <v>0.5</v>
      </c>
      <c r="BA1411">
        <v>82238</v>
      </c>
      <c r="BB1411">
        <v>1742</v>
      </c>
      <c r="BC1411">
        <v>81367</v>
      </c>
      <c r="BD1411">
        <v>1067533</v>
      </c>
      <c r="BE1411">
        <v>12.98</v>
      </c>
    </row>
    <row r="1412" spans="37:57" x14ac:dyDescent="0.3">
      <c r="AK1412">
        <v>2012</v>
      </c>
      <c r="AL1412">
        <v>76</v>
      </c>
      <c r="AM1412">
        <v>3.5909999999999997E-2</v>
      </c>
      <c r="AN1412">
        <v>3.5279999999999999E-2</v>
      </c>
      <c r="AO1412">
        <v>0.5</v>
      </c>
      <c r="AP1412">
        <v>71773</v>
      </c>
      <c r="AQ1412">
        <v>2532</v>
      </c>
      <c r="AR1412">
        <v>70507</v>
      </c>
      <c r="AS1412">
        <v>740976</v>
      </c>
      <c r="AT1412">
        <v>10.32</v>
      </c>
      <c r="AV1412">
        <v>2012</v>
      </c>
      <c r="AW1412">
        <v>76</v>
      </c>
      <c r="AX1412">
        <v>2.4E-2</v>
      </c>
      <c r="AY1412">
        <v>2.3720000000000001E-2</v>
      </c>
      <c r="AZ1412">
        <v>0.5</v>
      </c>
      <c r="BA1412">
        <v>80496</v>
      </c>
      <c r="BB1412">
        <v>1909</v>
      </c>
      <c r="BC1412">
        <v>79541</v>
      </c>
      <c r="BD1412">
        <v>986167</v>
      </c>
      <c r="BE1412">
        <v>12.25</v>
      </c>
    </row>
    <row r="1413" spans="37:57" x14ac:dyDescent="0.3">
      <c r="AK1413">
        <v>2012</v>
      </c>
      <c r="AL1413">
        <v>77</v>
      </c>
      <c r="AM1413">
        <v>4.122E-2</v>
      </c>
      <c r="AN1413">
        <v>4.0390000000000002E-2</v>
      </c>
      <c r="AO1413">
        <v>0.5</v>
      </c>
      <c r="AP1413">
        <v>69241</v>
      </c>
      <c r="AQ1413">
        <v>2797</v>
      </c>
      <c r="AR1413">
        <v>67843</v>
      </c>
      <c r="AS1413">
        <v>670468</v>
      </c>
      <c r="AT1413">
        <v>9.68</v>
      </c>
      <c r="AV1413">
        <v>2012</v>
      </c>
      <c r="AW1413">
        <v>77</v>
      </c>
      <c r="AX1413">
        <v>2.6169999999999999E-2</v>
      </c>
      <c r="AY1413">
        <v>2.5829999999999999E-2</v>
      </c>
      <c r="AZ1413">
        <v>0.5</v>
      </c>
      <c r="BA1413">
        <v>78587</v>
      </c>
      <c r="BB1413">
        <v>2030</v>
      </c>
      <c r="BC1413">
        <v>77572</v>
      </c>
      <c r="BD1413">
        <v>906625</v>
      </c>
      <c r="BE1413">
        <v>11.54</v>
      </c>
    </row>
    <row r="1414" spans="37:57" x14ac:dyDescent="0.3">
      <c r="AK1414">
        <v>2012</v>
      </c>
      <c r="AL1414">
        <v>78</v>
      </c>
      <c r="AM1414">
        <v>4.6609999999999999E-2</v>
      </c>
      <c r="AN1414">
        <v>4.555E-2</v>
      </c>
      <c r="AO1414">
        <v>0.5</v>
      </c>
      <c r="AP1414">
        <v>66445</v>
      </c>
      <c r="AQ1414">
        <v>3026</v>
      </c>
      <c r="AR1414">
        <v>64931</v>
      </c>
      <c r="AS1414">
        <v>602625</v>
      </c>
      <c r="AT1414">
        <v>9.07</v>
      </c>
      <c r="AV1414">
        <v>2012</v>
      </c>
      <c r="AW1414">
        <v>78</v>
      </c>
      <c r="AX1414">
        <v>3.0880000000000001E-2</v>
      </c>
      <c r="AY1414">
        <v>3.041E-2</v>
      </c>
      <c r="AZ1414">
        <v>0.5</v>
      </c>
      <c r="BA1414">
        <v>76557</v>
      </c>
      <c r="BB1414">
        <v>2328</v>
      </c>
      <c r="BC1414">
        <v>75393</v>
      </c>
      <c r="BD1414">
        <v>829053</v>
      </c>
      <c r="BE1414">
        <v>10.83</v>
      </c>
    </row>
    <row r="1415" spans="37:57" x14ac:dyDescent="0.3">
      <c r="AK1415">
        <v>2012</v>
      </c>
      <c r="AL1415">
        <v>79</v>
      </c>
      <c r="AM1415">
        <v>5.0700000000000002E-2</v>
      </c>
      <c r="AN1415">
        <v>4.9450000000000001E-2</v>
      </c>
      <c r="AO1415">
        <v>0.5</v>
      </c>
      <c r="AP1415">
        <v>63418</v>
      </c>
      <c r="AQ1415">
        <v>3136</v>
      </c>
      <c r="AR1415">
        <v>61850</v>
      </c>
      <c r="AS1415">
        <v>537694</v>
      </c>
      <c r="AT1415">
        <v>8.48</v>
      </c>
      <c r="AV1415">
        <v>2012</v>
      </c>
      <c r="AW1415">
        <v>79</v>
      </c>
      <c r="AX1415">
        <v>3.3230000000000003E-2</v>
      </c>
      <c r="AY1415">
        <v>3.2680000000000001E-2</v>
      </c>
      <c r="AZ1415">
        <v>0.5</v>
      </c>
      <c r="BA1415">
        <v>74229</v>
      </c>
      <c r="BB1415">
        <v>2426</v>
      </c>
      <c r="BC1415">
        <v>73016</v>
      </c>
      <c r="BD1415">
        <v>753660</v>
      </c>
      <c r="BE1415">
        <v>10.15</v>
      </c>
    </row>
    <row r="1416" spans="37:57" x14ac:dyDescent="0.3">
      <c r="AK1416">
        <v>2012</v>
      </c>
      <c r="AL1416">
        <v>80</v>
      </c>
      <c r="AM1416">
        <v>5.9799999999999999E-2</v>
      </c>
      <c r="AN1416">
        <v>5.8069999999999997E-2</v>
      </c>
      <c r="AO1416">
        <v>0.5</v>
      </c>
      <c r="AP1416">
        <v>60282</v>
      </c>
      <c r="AQ1416">
        <v>3500</v>
      </c>
      <c r="AR1416">
        <v>58532</v>
      </c>
      <c r="AS1416">
        <v>475843</v>
      </c>
      <c r="AT1416">
        <v>7.89</v>
      </c>
      <c r="AV1416">
        <v>2012</v>
      </c>
      <c r="AW1416">
        <v>80</v>
      </c>
      <c r="AX1416">
        <v>3.8800000000000001E-2</v>
      </c>
      <c r="AY1416">
        <v>3.8059999999999997E-2</v>
      </c>
      <c r="AZ1416">
        <v>0.5</v>
      </c>
      <c r="BA1416">
        <v>71803</v>
      </c>
      <c r="BB1416">
        <v>2733</v>
      </c>
      <c r="BC1416">
        <v>70436</v>
      </c>
      <c r="BD1416">
        <v>680644</v>
      </c>
      <c r="BE1416">
        <v>9.48</v>
      </c>
    </row>
    <row r="1417" spans="37:57" x14ac:dyDescent="0.3">
      <c r="AK1417">
        <v>2012</v>
      </c>
      <c r="AL1417">
        <v>81</v>
      </c>
      <c r="AM1417">
        <v>6.9010000000000002E-2</v>
      </c>
      <c r="AN1417">
        <v>6.6710000000000005E-2</v>
      </c>
      <c r="AO1417">
        <v>0.5</v>
      </c>
      <c r="AP1417">
        <v>56782</v>
      </c>
      <c r="AQ1417">
        <v>3788</v>
      </c>
      <c r="AR1417">
        <v>54888</v>
      </c>
      <c r="AS1417">
        <v>417311</v>
      </c>
      <c r="AT1417">
        <v>7.35</v>
      </c>
      <c r="AV1417">
        <v>2012</v>
      </c>
      <c r="AW1417">
        <v>81</v>
      </c>
      <c r="AX1417">
        <v>4.4139999999999999E-2</v>
      </c>
      <c r="AY1417">
        <v>4.3189999999999999E-2</v>
      </c>
      <c r="AZ1417">
        <v>0.5</v>
      </c>
      <c r="BA1417">
        <v>69070</v>
      </c>
      <c r="BB1417">
        <v>2983</v>
      </c>
      <c r="BC1417">
        <v>67579</v>
      </c>
      <c r="BD1417">
        <v>610208</v>
      </c>
      <c r="BE1417">
        <v>8.83</v>
      </c>
    </row>
    <row r="1418" spans="37:57" x14ac:dyDescent="0.3">
      <c r="AK1418">
        <v>2012</v>
      </c>
      <c r="AL1418">
        <v>82</v>
      </c>
      <c r="AM1418">
        <v>7.6450000000000004E-2</v>
      </c>
      <c r="AN1418">
        <v>7.3630000000000001E-2</v>
      </c>
      <c r="AO1418">
        <v>0.5</v>
      </c>
      <c r="AP1418">
        <v>52994</v>
      </c>
      <c r="AQ1418">
        <v>3902</v>
      </c>
      <c r="AR1418">
        <v>51043</v>
      </c>
      <c r="AS1418">
        <v>362423</v>
      </c>
      <c r="AT1418">
        <v>6.84</v>
      </c>
      <c r="AV1418">
        <v>2012</v>
      </c>
      <c r="AW1418">
        <v>82</v>
      </c>
      <c r="AX1418">
        <v>5.0070000000000003E-2</v>
      </c>
      <c r="AY1418">
        <v>4.8849999999999998E-2</v>
      </c>
      <c r="AZ1418">
        <v>0.5</v>
      </c>
      <c r="BA1418">
        <v>66087</v>
      </c>
      <c r="BB1418">
        <v>3228</v>
      </c>
      <c r="BC1418">
        <v>64473</v>
      </c>
      <c r="BD1418">
        <v>542629</v>
      </c>
      <c r="BE1418">
        <v>8.2100000000000009</v>
      </c>
    </row>
    <row r="1419" spans="37:57" x14ac:dyDescent="0.3">
      <c r="AK1419">
        <v>2012</v>
      </c>
      <c r="AL1419">
        <v>83</v>
      </c>
      <c r="AM1419">
        <v>8.523E-2</v>
      </c>
      <c r="AN1419">
        <v>8.1750000000000003E-2</v>
      </c>
      <c r="AO1419">
        <v>0.5</v>
      </c>
      <c r="AP1419">
        <v>49092</v>
      </c>
      <c r="AQ1419">
        <v>4013</v>
      </c>
      <c r="AR1419">
        <v>47085</v>
      </c>
      <c r="AS1419">
        <v>311380</v>
      </c>
      <c r="AT1419">
        <v>6.34</v>
      </c>
      <c r="AV1419">
        <v>2012</v>
      </c>
      <c r="AW1419">
        <v>83</v>
      </c>
      <c r="AX1419">
        <v>6.012E-2</v>
      </c>
      <c r="AY1419">
        <v>5.8360000000000002E-2</v>
      </c>
      <c r="AZ1419">
        <v>0.5</v>
      </c>
      <c r="BA1419">
        <v>62859</v>
      </c>
      <c r="BB1419">
        <v>3669</v>
      </c>
      <c r="BC1419">
        <v>61025</v>
      </c>
      <c r="BD1419">
        <v>478156</v>
      </c>
      <c r="BE1419">
        <v>7.61</v>
      </c>
    </row>
    <row r="1420" spans="37:57" x14ac:dyDescent="0.3">
      <c r="AK1420">
        <v>2012</v>
      </c>
      <c r="AL1420">
        <v>84</v>
      </c>
      <c r="AM1420">
        <v>9.9199999999999997E-2</v>
      </c>
      <c r="AN1420">
        <v>9.4509999999999997E-2</v>
      </c>
      <c r="AO1420">
        <v>0.5</v>
      </c>
      <c r="AP1420">
        <v>45079</v>
      </c>
      <c r="AQ1420">
        <v>4261</v>
      </c>
      <c r="AR1420">
        <v>42948</v>
      </c>
      <c r="AS1420">
        <v>264295</v>
      </c>
      <c r="AT1420">
        <v>5.86</v>
      </c>
      <c r="AV1420">
        <v>2012</v>
      </c>
      <c r="AW1420">
        <v>84</v>
      </c>
      <c r="AX1420">
        <v>6.8269999999999997E-2</v>
      </c>
      <c r="AY1420">
        <v>6.6009999999999999E-2</v>
      </c>
      <c r="AZ1420">
        <v>0.5</v>
      </c>
      <c r="BA1420">
        <v>59190</v>
      </c>
      <c r="BB1420">
        <v>3907</v>
      </c>
      <c r="BC1420">
        <v>57236</v>
      </c>
      <c r="BD1420">
        <v>417132</v>
      </c>
      <c r="BE1420">
        <v>7.05</v>
      </c>
    </row>
    <row r="1421" spans="37:57" x14ac:dyDescent="0.3">
      <c r="AK1421">
        <v>2012</v>
      </c>
      <c r="AL1421">
        <v>85</v>
      </c>
      <c r="AM1421">
        <v>0.11051999999999999</v>
      </c>
      <c r="AN1421">
        <v>0.10473</v>
      </c>
      <c r="AO1421">
        <v>0.5</v>
      </c>
      <c r="AP1421">
        <v>40818</v>
      </c>
      <c r="AQ1421">
        <v>4275</v>
      </c>
      <c r="AR1421">
        <v>38681</v>
      </c>
      <c r="AS1421">
        <v>221347</v>
      </c>
      <c r="AT1421">
        <v>5.42</v>
      </c>
      <c r="AV1421">
        <v>2012</v>
      </c>
      <c r="AW1421">
        <v>85</v>
      </c>
      <c r="AX1421">
        <v>8.0060000000000006E-2</v>
      </c>
      <c r="AY1421">
        <v>7.6980000000000007E-2</v>
      </c>
      <c r="AZ1421">
        <v>0.5</v>
      </c>
      <c r="BA1421">
        <v>55283</v>
      </c>
      <c r="BB1421">
        <v>4256</v>
      </c>
      <c r="BC1421">
        <v>53155</v>
      </c>
      <c r="BD1421">
        <v>359895</v>
      </c>
      <c r="BE1421">
        <v>6.51</v>
      </c>
    </row>
    <row r="1422" spans="37:57" x14ac:dyDescent="0.3">
      <c r="AK1422">
        <v>2012</v>
      </c>
      <c r="AL1422">
        <v>86</v>
      </c>
      <c r="AM1422">
        <v>0.12842999999999999</v>
      </c>
      <c r="AN1422">
        <v>0.12068</v>
      </c>
      <c r="AO1422">
        <v>0.5</v>
      </c>
      <c r="AP1422">
        <v>36543</v>
      </c>
      <c r="AQ1422">
        <v>4410</v>
      </c>
      <c r="AR1422">
        <v>34338</v>
      </c>
      <c r="AS1422">
        <v>182666</v>
      </c>
      <c r="AT1422">
        <v>5</v>
      </c>
      <c r="AV1422">
        <v>2012</v>
      </c>
      <c r="AW1422">
        <v>86</v>
      </c>
      <c r="AX1422">
        <v>8.7290000000000006E-2</v>
      </c>
      <c r="AY1422">
        <v>8.3640000000000006E-2</v>
      </c>
      <c r="AZ1422">
        <v>0.5</v>
      </c>
      <c r="BA1422">
        <v>51027</v>
      </c>
      <c r="BB1422">
        <v>4268</v>
      </c>
      <c r="BC1422">
        <v>48893</v>
      </c>
      <c r="BD1422">
        <v>306740</v>
      </c>
      <c r="BE1422">
        <v>6.01</v>
      </c>
    </row>
    <row r="1423" spans="37:57" x14ac:dyDescent="0.3">
      <c r="AK1423">
        <v>2012</v>
      </c>
      <c r="AL1423">
        <v>87</v>
      </c>
      <c r="AM1423">
        <v>0.14545</v>
      </c>
      <c r="AN1423">
        <v>0.13558999999999999</v>
      </c>
      <c r="AO1423">
        <v>0.5</v>
      </c>
      <c r="AP1423">
        <v>32133</v>
      </c>
      <c r="AQ1423">
        <v>4357</v>
      </c>
      <c r="AR1423">
        <v>29955</v>
      </c>
      <c r="AS1423">
        <v>148328</v>
      </c>
      <c r="AT1423">
        <v>4.62</v>
      </c>
      <c r="AV1423">
        <v>2012</v>
      </c>
      <c r="AW1423">
        <v>87</v>
      </c>
      <c r="AX1423">
        <v>0.10562000000000001</v>
      </c>
      <c r="AY1423">
        <v>0.10032000000000001</v>
      </c>
      <c r="AZ1423">
        <v>0.5</v>
      </c>
      <c r="BA1423">
        <v>46759</v>
      </c>
      <c r="BB1423">
        <v>4691</v>
      </c>
      <c r="BC1423">
        <v>44414</v>
      </c>
      <c r="BD1423">
        <v>257847</v>
      </c>
      <c r="BE1423">
        <v>5.51</v>
      </c>
    </row>
    <row r="1424" spans="37:57" x14ac:dyDescent="0.3">
      <c r="AK1424">
        <v>2012</v>
      </c>
      <c r="AL1424">
        <v>88</v>
      </c>
      <c r="AM1424">
        <v>0.16309000000000001</v>
      </c>
      <c r="AN1424">
        <v>0.15079000000000001</v>
      </c>
      <c r="AO1424">
        <v>0.5</v>
      </c>
      <c r="AP1424">
        <v>27776</v>
      </c>
      <c r="AQ1424">
        <v>4188</v>
      </c>
      <c r="AR1424">
        <v>25682</v>
      </c>
      <c r="AS1424">
        <v>118373</v>
      </c>
      <c r="AT1424">
        <v>4.26</v>
      </c>
      <c r="AV1424">
        <v>2012</v>
      </c>
      <c r="AW1424">
        <v>88</v>
      </c>
      <c r="AX1424">
        <v>0.12542</v>
      </c>
      <c r="AY1424">
        <v>0.11802</v>
      </c>
      <c r="AZ1424">
        <v>0.5</v>
      </c>
      <c r="BA1424">
        <v>42069</v>
      </c>
      <c r="BB1424">
        <v>4965</v>
      </c>
      <c r="BC1424">
        <v>39586</v>
      </c>
      <c r="BD1424">
        <v>213433</v>
      </c>
      <c r="BE1424">
        <v>5.07</v>
      </c>
    </row>
    <row r="1425" spans="37:57" x14ac:dyDescent="0.3">
      <c r="AK1425">
        <v>2012</v>
      </c>
      <c r="AL1425">
        <v>89</v>
      </c>
      <c r="AM1425">
        <v>0.18323999999999999</v>
      </c>
      <c r="AN1425">
        <v>0.16786000000000001</v>
      </c>
      <c r="AO1425">
        <v>0.5</v>
      </c>
      <c r="AP1425">
        <v>23588</v>
      </c>
      <c r="AQ1425">
        <v>3959</v>
      </c>
      <c r="AR1425">
        <v>21608</v>
      </c>
      <c r="AS1425">
        <v>92691</v>
      </c>
      <c r="AT1425">
        <v>3.93</v>
      </c>
      <c r="AV1425">
        <v>2012</v>
      </c>
      <c r="AW1425">
        <v>89</v>
      </c>
      <c r="AX1425">
        <v>0.13913</v>
      </c>
      <c r="AY1425">
        <v>0.13008</v>
      </c>
      <c r="AZ1425">
        <v>0.5</v>
      </c>
      <c r="BA1425">
        <v>37104</v>
      </c>
      <c r="BB1425">
        <v>4827</v>
      </c>
      <c r="BC1425">
        <v>34690</v>
      </c>
      <c r="BD1425">
        <v>173847</v>
      </c>
      <c r="BE1425">
        <v>4.6900000000000004</v>
      </c>
    </row>
    <row r="1426" spans="37:57" x14ac:dyDescent="0.3">
      <c r="AK1426">
        <v>2012</v>
      </c>
      <c r="AL1426">
        <v>90</v>
      </c>
      <c r="AM1426">
        <v>0.21423</v>
      </c>
      <c r="AN1426">
        <v>0.19350000000000001</v>
      </c>
      <c r="AO1426">
        <v>0.5</v>
      </c>
      <c r="AP1426">
        <v>19628</v>
      </c>
      <c r="AQ1426">
        <v>3798</v>
      </c>
      <c r="AR1426">
        <v>17729</v>
      </c>
      <c r="AS1426">
        <v>71083</v>
      </c>
      <c r="AT1426">
        <v>3.62</v>
      </c>
      <c r="AV1426">
        <v>2012</v>
      </c>
      <c r="AW1426">
        <v>90</v>
      </c>
      <c r="AX1426">
        <v>0.15470999999999999</v>
      </c>
      <c r="AY1426">
        <v>0.14360000000000001</v>
      </c>
      <c r="AZ1426">
        <v>0.5</v>
      </c>
      <c r="BA1426">
        <v>32277</v>
      </c>
      <c r="BB1426">
        <v>4635</v>
      </c>
      <c r="BC1426">
        <v>29960</v>
      </c>
      <c r="BD1426">
        <v>139156</v>
      </c>
      <c r="BE1426">
        <v>4.3099999999999996</v>
      </c>
    </row>
    <row r="1427" spans="37:57" x14ac:dyDescent="0.3">
      <c r="AK1427">
        <v>2012</v>
      </c>
      <c r="AL1427">
        <v>91</v>
      </c>
      <c r="AM1427">
        <v>0.22971</v>
      </c>
      <c r="AN1427">
        <v>0.20605000000000001</v>
      </c>
      <c r="AO1427">
        <v>0.5</v>
      </c>
      <c r="AP1427">
        <v>15830</v>
      </c>
      <c r="AQ1427">
        <v>3262</v>
      </c>
      <c r="AR1427">
        <v>14199</v>
      </c>
      <c r="AS1427">
        <v>53354</v>
      </c>
      <c r="AT1427">
        <v>3.37</v>
      </c>
      <c r="AV1427">
        <v>2012</v>
      </c>
      <c r="AW1427">
        <v>91</v>
      </c>
      <c r="AX1427">
        <v>0.17291000000000001</v>
      </c>
      <c r="AY1427">
        <v>0.15915000000000001</v>
      </c>
      <c r="AZ1427">
        <v>0.5</v>
      </c>
      <c r="BA1427">
        <v>27642</v>
      </c>
      <c r="BB1427">
        <v>4399</v>
      </c>
      <c r="BC1427">
        <v>25443</v>
      </c>
      <c r="BD1427">
        <v>109197</v>
      </c>
      <c r="BE1427">
        <v>3.95</v>
      </c>
    </row>
    <row r="1428" spans="37:57" x14ac:dyDescent="0.3">
      <c r="AK1428">
        <v>2012</v>
      </c>
      <c r="AL1428">
        <v>92</v>
      </c>
      <c r="AM1428">
        <v>0.25341999999999998</v>
      </c>
      <c r="AN1428">
        <v>0.22492000000000001</v>
      </c>
      <c r="AO1428">
        <v>0.5</v>
      </c>
      <c r="AP1428">
        <v>12568</v>
      </c>
      <c r="AQ1428">
        <v>2827</v>
      </c>
      <c r="AR1428">
        <v>11155</v>
      </c>
      <c r="AS1428">
        <v>39155</v>
      </c>
      <c r="AT1428">
        <v>3.12</v>
      </c>
      <c r="AV1428">
        <v>2012</v>
      </c>
      <c r="AW1428">
        <v>92</v>
      </c>
      <c r="AX1428">
        <v>0.20105999999999999</v>
      </c>
      <c r="AY1428">
        <v>0.18268999999999999</v>
      </c>
      <c r="AZ1428">
        <v>0.5</v>
      </c>
      <c r="BA1428">
        <v>23243</v>
      </c>
      <c r="BB1428">
        <v>4246</v>
      </c>
      <c r="BC1428">
        <v>21120</v>
      </c>
      <c r="BD1428">
        <v>83754</v>
      </c>
      <c r="BE1428">
        <v>3.6</v>
      </c>
    </row>
    <row r="1429" spans="37:57" x14ac:dyDescent="0.3">
      <c r="AK1429">
        <v>2012</v>
      </c>
      <c r="AL1429">
        <v>93</v>
      </c>
      <c r="AM1429">
        <v>0.28881000000000001</v>
      </c>
      <c r="AN1429">
        <v>0.25235999999999997</v>
      </c>
      <c r="AO1429">
        <v>0.5</v>
      </c>
      <c r="AP1429">
        <v>9741</v>
      </c>
      <c r="AQ1429">
        <v>2458</v>
      </c>
      <c r="AR1429">
        <v>8512</v>
      </c>
      <c r="AS1429">
        <v>28000</v>
      </c>
      <c r="AT1429">
        <v>2.87</v>
      </c>
      <c r="AV1429">
        <v>2012</v>
      </c>
      <c r="AW1429">
        <v>93</v>
      </c>
      <c r="AX1429">
        <v>0.23017000000000001</v>
      </c>
      <c r="AY1429">
        <v>0.20641999999999999</v>
      </c>
      <c r="AZ1429">
        <v>0.5</v>
      </c>
      <c r="BA1429">
        <v>18997</v>
      </c>
      <c r="BB1429">
        <v>3921</v>
      </c>
      <c r="BC1429">
        <v>17036</v>
      </c>
      <c r="BD1429">
        <v>62634</v>
      </c>
      <c r="BE1429">
        <v>3.3</v>
      </c>
    </row>
    <row r="1430" spans="37:57" x14ac:dyDescent="0.3">
      <c r="AK1430">
        <v>2012</v>
      </c>
      <c r="AL1430">
        <v>94</v>
      </c>
      <c r="AM1430">
        <v>0.30532999999999999</v>
      </c>
      <c r="AN1430">
        <v>0.26489000000000001</v>
      </c>
      <c r="AO1430">
        <v>0.5</v>
      </c>
      <c r="AP1430">
        <v>7283</v>
      </c>
      <c r="AQ1430">
        <v>1929</v>
      </c>
      <c r="AR1430">
        <v>6318</v>
      </c>
      <c r="AS1430">
        <v>19488</v>
      </c>
      <c r="AT1430">
        <v>2.68</v>
      </c>
      <c r="AV1430">
        <v>2012</v>
      </c>
      <c r="AW1430">
        <v>94</v>
      </c>
      <c r="AX1430">
        <v>0.27272000000000002</v>
      </c>
      <c r="AY1430">
        <v>0.23999000000000001</v>
      </c>
      <c r="AZ1430">
        <v>0.5</v>
      </c>
      <c r="BA1430">
        <v>15075</v>
      </c>
      <c r="BB1430">
        <v>3618</v>
      </c>
      <c r="BC1430">
        <v>13266</v>
      </c>
      <c r="BD1430">
        <v>45598</v>
      </c>
      <c r="BE1430">
        <v>3.02</v>
      </c>
    </row>
    <row r="1431" spans="37:57" x14ac:dyDescent="0.3">
      <c r="AK1431">
        <v>2012</v>
      </c>
      <c r="AL1431">
        <v>95</v>
      </c>
      <c r="AM1431">
        <v>0.34956999999999999</v>
      </c>
      <c r="AN1431">
        <v>0.29755999999999999</v>
      </c>
      <c r="AO1431">
        <v>0.5</v>
      </c>
      <c r="AP1431">
        <v>5354</v>
      </c>
      <c r="AQ1431">
        <v>1593</v>
      </c>
      <c r="AR1431">
        <v>4557</v>
      </c>
      <c r="AS1431">
        <v>13169</v>
      </c>
      <c r="AT1431">
        <v>2.46</v>
      </c>
      <c r="AV1431">
        <v>2012</v>
      </c>
      <c r="AW1431">
        <v>95</v>
      </c>
      <c r="AX1431">
        <v>0.28811999999999999</v>
      </c>
      <c r="AY1431">
        <v>0.25184000000000001</v>
      </c>
      <c r="AZ1431">
        <v>0.5</v>
      </c>
      <c r="BA1431">
        <v>11457</v>
      </c>
      <c r="BB1431">
        <v>2885</v>
      </c>
      <c r="BC1431">
        <v>10015</v>
      </c>
      <c r="BD1431">
        <v>32332</v>
      </c>
      <c r="BE1431">
        <v>2.82</v>
      </c>
    </row>
    <row r="1432" spans="37:57" x14ac:dyDescent="0.3">
      <c r="AK1432">
        <v>2012</v>
      </c>
      <c r="AL1432">
        <v>96</v>
      </c>
      <c r="AM1432">
        <v>0.38291999999999998</v>
      </c>
      <c r="AN1432">
        <v>0.32139000000000001</v>
      </c>
      <c r="AO1432">
        <v>0.5</v>
      </c>
      <c r="AP1432">
        <v>3761</v>
      </c>
      <c r="AQ1432">
        <v>1209</v>
      </c>
      <c r="AR1432">
        <v>3156</v>
      </c>
      <c r="AS1432">
        <v>8612</v>
      </c>
      <c r="AT1432">
        <v>2.29</v>
      </c>
      <c r="AV1432">
        <v>2012</v>
      </c>
      <c r="AW1432">
        <v>96</v>
      </c>
      <c r="AX1432">
        <v>0.32090999999999997</v>
      </c>
      <c r="AY1432">
        <v>0.27654000000000001</v>
      </c>
      <c r="AZ1432">
        <v>0.5</v>
      </c>
      <c r="BA1432">
        <v>8572</v>
      </c>
      <c r="BB1432">
        <v>2370</v>
      </c>
      <c r="BC1432">
        <v>7387</v>
      </c>
      <c r="BD1432">
        <v>22317</v>
      </c>
      <c r="BE1432">
        <v>2.6</v>
      </c>
    </row>
    <row r="1433" spans="37:57" x14ac:dyDescent="0.3">
      <c r="AK1433">
        <v>2012</v>
      </c>
      <c r="AL1433">
        <v>97</v>
      </c>
      <c r="AM1433">
        <v>0.41742000000000001</v>
      </c>
      <c r="AN1433">
        <v>0.34533999999999998</v>
      </c>
      <c r="AO1433">
        <v>0.5</v>
      </c>
      <c r="AP1433">
        <v>2552</v>
      </c>
      <c r="AQ1433">
        <v>881</v>
      </c>
      <c r="AR1433">
        <v>2111</v>
      </c>
      <c r="AS1433">
        <v>5455</v>
      </c>
      <c r="AT1433">
        <v>2.14</v>
      </c>
      <c r="AV1433">
        <v>2012</v>
      </c>
      <c r="AW1433">
        <v>97</v>
      </c>
      <c r="AX1433">
        <v>0.35557</v>
      </c>
      <c r="AY1433">
        <v>0.3019</v>
      </c>
      <c r="AZ1433">
        <v>0.5</v>
      </c>
      <c r="BA1433">
        <v>6201</v>
      </c>
      <c r="BB1433">
        <v>1872</v>
      </c>
      <c r="BC1433">
        <v>5265</v>
      </c>
      <c r="BD1433">
        <v>14931</v>
      </c>
      <c r="BE1433">
        <v>2.41</v>
      </c>
    </row>
    <row r="1434" spans="37:57" x14ac:dyDescent="0.3">
      <c r="AK1434">
        <v>2012</v>
      </c>
      <c r="AL1434">
        <v>98</v>
      </c>
      <c r="AM1434">
        <v>0.45273999999999998</v>
      </c>
      <c r="AN1434">
        <v>0.36917</v>
      </c>
      <c r="AO1434">
        <v>0.5</v>
      </c>
      <c r="AP1434">
        <v>1671</v>
      </c>
      <c r="AQ1434">
        <v>617</v>
      </c>
      <c r="AR1434">
        <v>1362</v>
      </c>
      <c r="AS1434">
        <v>3344</v>
      </c>
      <c r="AT1434">
        <v>2</v>
      </c>
      <c r="AV1434">
        <v>2012</v>
      </c>
      <c r="AW1434">
        <v>98</v>
      </c>
      <c r="AX1434">
        <v>0.39182</v>
      </c>
      <c r="AY1434">
        <v>0.32762999999999998</v>
      </c>
      <c r="AZ1434">
        <v>0.5</v>
      </c>
      <c r="BA1434">
        <v>4329</v>
      </c>
      <c r="BB1434">
        <v>1418</v>
      </c>
      <c r="BC1434">
        <v>3620</v>
      </c>
      <c r="BD1434">
        <v>9665</v>
      </c>
      <c r="BE1434">
        <v>2.23</v>
      </c>
    </row>
    <row r="1435" spans="37:57" x14ac:dyDescent="0.3">
      <c r="AK1435">
        <v>2012</v>
      </c>
      <c r="AL1435">
        <v>99</v>
      </c>
      <c r="AM1435">
        <v>0.48853999999999997</v>
      </c>
      <c r="AN1435">
        <v>0.39262999999999998</v>
      </c>
      <c r="AO1435">
        <v>0.5</v>
      </c>
      <c r="AP1435">
        <v>1054</v>
      </c>
      <c r="AQ1435">
        <v>414</v>
      </c>
      <c r="AR1435">
        <v>847</v>
      </c>
      <c r="AS1435">
        <v>1982</v>
      </c>
      <c r="AT1435">
        <v>1.88</v>
      </c>
      <c r="AV1435">
        <v>2012</v>
      </c>
      <c r="AW1435">
        <v>99</v>
      </c>
      <c r="AX1435">
        <v>0.42929</v>
      </c>
      <c r="AY1435">
        <v>0.35343000000000002</v>
      </c>
      <c r="AZ1435">
        <v>0.5</v>
      </c>
      <c r="BA1435">
        <v>2911</v>
      </c>
      <c r="BB1435">
        <v>1029</v>
      </c>
      <c r="BC1435">
        <v>2396</v>
      </c>
      <c r="BD1435">
        <v>6045</v>
      </c>
      <c r="BE1435">
        <v>2.08</v>
      </c>
    </row>
    <row r="1436" spans="37:57" x14ac:dyDescent="0.3">
      <c r="AK1436">
        <v>2012</v>
      </c>
      <c r="AL1436">
        <v>100</v>
      </c>
      <c r="AM1436">
        <v>0.52446000000000004</v>
      </c>
      <c r="AN1436">
        <v>0.41549999999999998</v>
      </c>
      <c r="AO1436">
        <v>0.5</v>
      </c>
      <c r="AP1436">
        <v>640</v>
      </c>
      <c r="AQ1436">
        <v>266</v>
      </c>
      <c r="AR1436">
        <v>507</v>
      </c>
      <c r="AS1436">
        <v>1135</v>
      </c>
      <c r="AT1436">
        <v>1.77</v>
      </c>
      <c r="AV1436">
        <v>2012</v>
      </c>
      <c r="AW1436">
        <v>100</v>
      </c>
      <c r="AX1436">
        <v>0.46760000000000002</v>
      </c>
      <c r="AY1436">
        <v>0.37898999999999999</v>
      </c>
      <c r="AZ1436">
        <v>0.5</v>
      </c>
      <c r="BA1436">
        <v>1882</v>
      </c>
      <c r="BB1436">
        <v>713</v>
      </c>
      <c r="BC1436">
        <v>1525</v>
      </c>
      <c r="BD1436">
        <v>3649</v>
      </c>
      <c r="BE1436">
        <v>1.94</v>
      </c>
    </row>
    <row r="1437" spans="37:57" x14ac:dyDescent="0.3">
      <c r="AK1437">
        <v>2012</v>
      </c>
      <c r="AL1437">
        <v>101</v>
      </c>
      <c r="AM1437">
        <v>0.56013000000000002</v>
      </c>
      <c r="AN1437">
        <v>0.43758000000000002</v>
      </c>
      <c r="AO1437">
        <v>0.5</v>
      </c>
      <c r="AP1437">
        <v>374</v>
      </c>
      <c r="AQ1437">
        <v>164</v>
      </c>
      <c r="AR1437">
        <v>292</v>
      </c>
      <c r="AS1437">
        <v>627</v>
      </c>
      <c r="AT1437">
        <v>1.68</v>
      </c>
      <c r="AV1437">
        <v>2012</v>
      </c>
      <c r="AW1437">
        <v>101</v>
      </c>
      <c r="AX1437">
        <v>0.50629000000000002</v>
      </c>
      <c r="AY1437">
        <v>0.40401999999999999</v>
      </c>
      <c r="AZ1437">
        <v>0.5</v>
      </c>
      <c r="BA1437">
        <v>1169</v>
      </c>
      <c r="BB1437">
        <v>472</v>
      </c>
      <c r="BC1437">
        <v>933</v>
      </c>
      <c r="BD1437">
        <v>2123</v>
      </c>
      <c r="BE1437">
        <v>1.82</v>
      </c>
    </row>
    <row r="1438" spans="37:57" x14ac:dyDescent="0.3">
      <c r="AK1438">
        <v>2012</v>
      </c>
      <c r="AL1438">
        <v>102</v>
      </c>
      <c r="AM1438">
        <v>0.59519</v>
      </c>
      <c r="AN1438">
        <v>0.45867999999999998</v>
      </c>
      <c r="AO1438">
        <v>0.5</v>
      </c>
      <c r="AP1438">
        <v>210</v>
      </c>
      <c r="AQ1438">
        <v>97</v>
      </c>
      <c r="AR1438">
        <v>162</v>
      </c>
      <c r="AS1438">
        <v>335</v>
      </c>
      <c r="AT1438">
        <v>1.59</v>
      </c>
      <c r="AV1438">
        <v>2012</v>
      </c>
      <c r="AW1438">
        <v>102</v>
      </c>
      <c r="AX1438">
        <v>0.54491000000000001</v>
      </c>
      <c r="AY1438">
        <v>0.42824000000000001</v>
      </c>
      <c r="AZ1438">
        <v>0.5</v>
      </c>
      <c r="BA1438">
        <v>697</v>
      </c>
      <c r="BB1438">
        <v>298</v>
      </c>
      <c r="BC1438">
        <v>547</v>
      </c>
      <c r="BD1438">
        <v>1191</v>
      </c>
      <c r="BE1438">
        <v>1.71</v>
      </c>
    </row>
    <row r="1439" spans="37:57" x14ac:dyDescent="0.3">
      <c r="AK1439">
        <v>2012</v>
      </c>
      <c r="AL1439">
        <v>103</v>
      </c>
      <c r="AM1439">
        <v>0.62929999999999997</v>
      </c>
      <c r="AN1439">
        <v>0.47867999999999999</v>
      </c>
      <c r="AO1439">
        <v>0.5</v>
      </c>
      <c r="AP1439">
        <v>114</v>
      </c>
      <c r="AQ1439">
        <v>55</v>
      </c>
      <c r="AR1439">
        <v>87</v>
      </c>
      <c r="AS1439">
        <v>173</v>
      </c>
      <c r="AT1439">
        <v>1.52</v>
      </c>
      <c r="AV1439">
        <v>2012</v>
      </c>
      <c r="AW1439">
        <v>103</v>
      </c>
      <c r="AX1439">
        <v>0.58299000000000001</v>
      </c>
      <c r="AY1439">
        <v>0.45140999999999998</v>
      </c>
      <c r="AZ1439">
        <v>0.5</v>
      </c>
      <c r="BA1439">
        <v>398</v>
      </c>
      <c r="BB1439">
        <v>180</v>
      </c>
      <c r="BC1439">
        <v>308</v>
      </c>
      <c r="BD1439">
        <v>643</v>
      </c>
      <c r="BE1439">
        <v>1.62</v>
      </c>
    </row>
    <row r="1440" spans="37:57" x14ac:dyDescent="0.3">
      <c r="AK1440">
        <v>2012</v>
      </c>
      <c r="AL1440">
        <v>104</v>
      </c>
      <c r="AM1440">
        <v>0.66217000000000004</v>
      </c>
      <c r="AN1440">
        <v>0.49747000000000002</v>
      </c>
      <c r="AO1440">
        <v>0.5</v>
      </c>
      <c r="AP1440">
        <v>59</v>
      </c>
      <c r="AQ1440">
        <v>30</v>
      </c>
      <c r="AR1440">
        <v>45</v>
      </c>
      <c r="AS1440">
        <v>86</v>
      </c>
      <c r="AT1440">
        <v>1.45</v>
      </c>
      <c r="AV1440">
        <v>2012</v>
      </c>
      <c r="AW1440">
        <v>104</v>
      </c>
      <c r="AX1440">
        <v>0.62011000000000005</v>
      </c>
      <c r="AY1440">
        <v>0.47334999999999999</v>
      </c>
      <c r="AZ1440">
        <v>0.5</v>
      </c>
      <c r="BA1440">
        <v>218</v>
      </c>
      <c r="BB1440">
        <v>103</v>
      </c>
      <c r="BC1440">
        <v>167</v>
      </c>
      <c r="BD1440">
        <v>335</v>
      </c>
      <c r="BE1440">
        <v>1.53</v>
      </c>
    </row>
    <row r="1441" spans="37:57" x14ac:dyDescent="0.3">
      <c r="AK1441">
        <v>2012</v>
      </c>
      <c r="AL1441">
        <v>105</v>
      </c>
      <c r="AM1441">
        <v>0.69355</v>
      </c>
      <c r="AN1441">
        <v>0.51497000000000004</v>
      </c>
      <c r="AO1441">
        <v>0.5</v>
      </c>
      <c r="AP1441">
        <v>30</v>
      </c>
      <c r="AQ1441">
        <v>15</v>
      </c>
      <c r="AR1441">
        <v>22</v>
      </c>
      <c r="AS1441">
        <v>42</v>
      </c>
      <c r="AT1441">
        <v>1.39</v>
      </c>
      <c r="AV1441">
        <v>2012</v>
      </c>
      <c r="AW1441">
        <v>105</v>
      </c>
      <c r="AX1441">
        <v>0.65588000000000002</v>
      </c>
      <c r="AY1441">
        <v>0.49391000000000002</v>
      </c>
      <c r="AZ1441">
        <v>0.5</v>
      </c>
      <c r="BA1441">
        <v>115</v>
      </c>
      <c r="BB1441">
        <v>57</v>
      </c>
      <c r="BC1441">
        <v>87</v>
      </c>
      <c r="BD1441">
        <v>168</v>
      </c>
      <c r="BE1441">
        <v>1.46</v>
      </c>
    </row>
    <row r="1442" spans="37:57" x14ac:dyDescent="0.3">
      <c r="AK1442">
        <v>2012</v>
      </c>
      <c r="AL1442">
        <v>106</v>
      </c>
      <c r="AM1442">
        <v>0.72323000000000004</v>
      </c>
      <c r="AN1442">
        <v>0.53115000000000001</v>
      </c>
      <c r="AO1442">
        <v>0.5</v>
      </c>
      <c r="AP1442">
        <v>14</v>
      </c>
      <c r="AQ1442">
        <v>8</v>
      </c>
      <c r="AR1442">
        <v>11</v>
      </c>
      <c r="AS1442">
        <v>19</v>
      </c>
      <c r="AT1442">
        <v>1.34</v>
      </c>
      <c r="AV1442">
        <v>2012</v>
      </c>
      <c r="AW1442">
        <v>106</v>
      </c>
      <c r="AX1442">
        <v>0.68996000000000002</v>
      </c>
      <c r="AY1442">
        <v>0.51298999999999995</v>
      </c>
      <c r="AZ1442">
        <v>0.5</v>
      </c>
      <c r="BA1442">
        <v>58</v>
      </c>
      <c r="BB1442">
        <v>30</v>
      </c>
      <c r="BC1442">
        <v>43</v>
      </c>
      <c r="BD1442">
        <v>81</v>
      </c>
      <c r="BE1442">
        <v>1.4</v>
      </c>
    </row>
    <row r="1443" spans="37:57" x14ac:dyDescent="0.3">
      <c r="AK1443">
        <v>2012</v>
      </c>
      <c r="AL1443">
        <v>107</v>
      </c>
      <c r="AM1443">
        <v>0.75105999999999995</v>
      </c>
      <c r="AN1443">
        <v>0.54601999999999995</v>
      </c>
      <c r="AO1443">
        <v>0.5</v>
      </c>
      <c r="AP1443">
        <v>7</v>
      </c>
      <c r="AQ1443">
        <v>4</v>
      </c>
      <c r="AR1443">
        <v>5</v>
      </c>
      <c r="AS1443">
        <v>9</v>
      </c>
      <c r="AT1443">
        <v>1.3</v>
      </c>
      <c r="AV1443">
        <v>2012</v>
      </c>
      <c r="AW1443">
        <v>107</v>
      </c>
      <c r="AX1443">
        <v>0.72209999999999996</v>
      </c>
      <c r="AY1443">
        <v>0.53054999999999997</v>
      </c>
      <c r="AZ1443">
        <v>0.5</v>
      </c>
      <c r="BA1443">
        <v>28</v>
      </c>
      <c r="BB1443">
        <v>15</v>
      </c>
      <c r="BC1443">
        <v>21</v>
      </c>
      <c r="BD1443">
        <v>38</v>
      </c>
      <c r="BE1443">
        <v>1.35</v>
      </c>
    </row>
    <row r="1444" spans="37:57" x14ac:dyDescent="0.3">
      <c r="AK1444">
        <v>2012</v>
      </c>
      <c r="AL1444">
        <v>108</v>
      </c>
      <c r="AM1444">
        <v>0.77695999999999998</v>
      </c>
      <c r="AN1444">
        <v>0.55957999999999997</v>
      </c>
      <c r="AO1444">
        <v>0.5</v>
      </c>
      <c r="AP1444">
        <v>3</v>
      </c>
      <c r="AQ1444">
        <v>2</v>
      </c>
      <c r="AR1444">
        <v>2</v>
      </c>
      <c r="AS1444">
        <v>4</v>
      </c>
      <c r="AT1444">
        <v>1.26</v>
      </c>
      <c r="AV1444">
        <v>2012</v>
      </c>
      <c r="AW1444">
        <v>108</v>
      </c>
      <c r="AX1444">
        <v>0.75209999999999999</v>
      </c>
      <c r="AY1444">
        <v>0.54656000000000005</v>
      </c>
      <c r="AZ1444">
        <v>0.5</v>
      </c>
      <c r="BA1444">
        <v>13</v>
      </c>
      <c r="BB1444">
        <v>7</v>
      </c>
      <c r="BC1444">
        <v>10</v>
      </c>
      <c r="BD1444">
        <v>17</v>
      </c>
      <c r="BE1444">
        <v>1.3</v>
      </c>
    </row>
    <row r="1445" spans="37:57" x14ac:dyDescent="0.3">
      <c r="AK1445">
        <v>2012</v>
      </c>
      <c r="AL1445">
        <v>109</v>
      </c>
      <c r="AM1445">
        <v>0.80088000000000004</v>
      </c>
      <c r="AN1445">
        <v>0.57188000000000005</v>
      </c>
      <c r="AO1445">
        <v>0.5</v>
      </c>
      <c r="AP1445">
        <v>1</v>
      </c>
      <c r="AQ1445">
        <v>1</v>
      </c>
      <c r="AR1445">
        <v>1</v>
      </c>
      <c r="AS1445">
        <v>2</v>
      </c>
      <c r="AT1445">
        <v>1.23</v>
      </c>
      <c r="AV1445">
        <v>2012</v>
      </c>
      <c r="AW1445">
        <v>109</v>
      </c>
      <c r="AX1445">
        <v>0.77985000000000004</v>
      </c>
      <c r="AY1445">
        <v>0.56106999999999996</v>
      </c>
      <c r="AZ1445">
        <v>0.5</v>
      </c>
      <c r="BA1445">
        <v>6</v>
      </c>
      <c r="BB1445">
        <v>3</v>
      </c>
      <c r="BC1445">
        <v>4</v>
      </c>
      <c r="BD1445">
        <v>8</v>
      </c>
      <c r="BE1445">
        <v>1.26</v>
      </c>
    </row>
    <row r="1446" spans="37:57" x14ac:dyDescent="0.3">
      <c r="AK1446">
        <v>2012</v>
      </c>
      <c r="AL1446" t="s">
        <v>10</v>
      </c>
      <c r="AM1446">
        <v>0.82282</v>
      </c>
      <c r="AN1446">
        <v>1</v>
      </c>
      <c r="AO1446">
        <v>1.22</v>
      </c>
      <c r="AP1446">
        <v>1</v>
      </c>
      <c r="AQ1446">
        <v>1</v>
      </c>
      <c r="AR1446">
        <v>1</v>
      </c>
      <c r="AS1446">
        <v>1</v>
      </c>
      <c r="AT1446">
        <v>1.22</v>
      </c>
      <c r="AV1446">
        <v>2012</v>
      </c>
      <c r="AW1446" t="s">
        <v>10</v>
      </c>
      <c r="AX1446">
        <v>0.80530000000000002</v>
      </c>
      <c r="AY1446">
        <v>1</v>
      </c>
      <c r="AZ1446">
        <v>1.24</v>
      </c>
      <c r="BA1446">
        <v>3</v>
      </c>
      <c r="BB1446">
        <v>3</v>
      </c>
      <c r="BC1446">
        <v>3</v>
      </c>
      <c r="BD1446">
        <v>3</v>
      </c>
      <c r="BE1446">
        <v>1.24</v>
      </c>
    </row>
    <row r="1447" spans="37:57" x14ac:dyDescent="0.3">
      <c r="AK1447">
        <v>2013</v>
      </c>
      <c r="AL1447">
        <v>0</v>
      </c>
      <c r="AM1447">
        <v>2.8600000000000001E-3</v>
      </c>
      <c r="AN1447">
        <v>2.8600000000000001E-3</v>
      </c>
      <c r="AO1447">
        <v>0.14000000000000001</v>
      </c>
      <c r="AP1447">
        <v>100000</v>
      </c>
      <c r="AQ1447">
        <v>286</v>
      </c>
      <c r="AR1447">
        <v>99755</v>
      </c>
      <c r="AS1447">
        <v>8010157</v>
      </c>
      <c r="AT1447">
        <v>80.099999999999994</v>
      </c>
      <c r="AV1447">
        <v>2013</v>
      </c>
      <c r="AW1447">
        <v>0</v>
      </c>
      <c r="AX1447">
        <v>2.49E-3</v>
      </c>
      <c r="AY1447">
        <v>2.48E-3</v>
      </c>
      <c r="AZ1447">
        <v>0.14000000000000001</v>
      </c>
      <c r="BA1447">
        <v>100000</v>
      </c>
      <c r="BB1447">
        <v>248</v>
      </c>
      <c r="BC1447">
        <v>99787</v>
      </c>
      <c r="BD1447">
        <v>8371791</v>
      </c>
      <c r="BE1447">
        <v>83.72</v>
      </c>
    </row>
    <row r="1448" spans="37:57" x14ac:dyDescent="0.3">
      <c r="AK1448">
        <v>2013</v>
      </c>
      <c r="AL1448">
        <v>1</v>
      </c>
      <c r="AM1448">
        <v>1.2E-4</v>
      </c>
      <c r="AN1448">
        <v>1.2E-4</v>
      </c>
      <c r="AO1448">
        <v>0.5</v>
      </c>
      <c r="AP1448">
        <v>99714</v>
      </c>
      <c r="AQ1448">
        <v>12</v>
      </c>
      <c r="AR1448">
        <v>99708</v>
      </c>
      <c r="AS1448">
        <v>7910402</v>
      </c>
      <c r="AT1448">
        <v>79.33</v>
      </c>
      <c r="AV1448">
        <v>2013</v>
      </c>
      <c r="AW1448">
        <v>1</v>
      </c>
      <c r="AX1448">
        <v>1.2999999999999999E-4</v>
      </c>
      <c r="AY1448">
        <v>1.2999999999999999E-4</v>
      </c>
      <c r="AZ1448">
        <v>0.5</v>
      </c>
      <c r="BA1448">
        <v>99752</v>
      </c>
      <c r="BB1448">
        <v>13</v>
      </c>
      <c r="BC1448">
        <v>99745</v>
      </c>
      <c r="BD1448">
        <v>8272004</v>
      </c>
      <c r="BE1448">
        <v>82.93</v>
      </c>
    </row>
    <row r="1449" spans="37:57" x14ac:dyDescent="0.3">
      <c r="AK1449">
        <v>2013</v>
      </c>
      <c r="AL1449">
        <v>2</v>
      </c>
      <c r="AM1449">
        <v>8.0000000000000007E-5</v>
      </c>
      <c r="AN1449">
        <v>8.0000000000000007E-5</v>
      </c>
      <c r="AO1449">
        <v>0.5</v>
      </c>
      <c r="AP1449">
        <v>99702</v>
      </c>
      <c r="AQ1449">
        <v>8</v>
      </c>
      <c r="AR1449">
        <v>99698</v>
      </c>
      <c r="AS1449">
        <v>7810693</v>
      </c>
      <c r="AT1449">
        <v>78.34</v>
      </c>
      <c r="AV1449">
        <v>2013</v>
      </c>
      <c r="AW1449">
        <v>2</v>
      </c>
      <c r="AX1449">
        <v>1.1E-4</v>
      </c>
      <c r="AY1449">
        <v>1.1E-4</v>
      </c>
      <c r="AZ1449">
        <v>0.5</v>
      </c>
      <c r="BA1449">
        <v>99739</v>
      </c>
      <c r="BB1449">
        <v>11</v>
      </c>
      <c r="BC1449">
        <v>99734</v>
      </c>
      <c r="BD1449">
        <v>8172259</v>
      </c>
      <c r="BE1449">
        <v>81.94</v>
      </c>
    </row>
    <row r="1450" spans="37:57" x14ac:dyDescent="0.3">
      <c r="AK1450">
        <v>2013</v>
      </c>
      <c r="AL1450">
        <v>3</v>
      </c>
      <c r="AM1450">
        <v>1.8000000000000001E-4</v>
      </c>
      <c r="AN1450">
        <v>1.8000000000000001E-4</v>
      </c>
      <c r="AO1450">
        <v>0.5</v>
      </c>
      <c r="AP1450">
        <v>99694</v>
      </c>
      <c r="AQ1450">
        <v>18</v>
      </c>
      <c r="AR1450">
        <v>99685</v>
      </c>
      <c r="AS1450">
        <v>7710995</v>
      </c>
      <c r="AT1450">
        <v>77.349999999999994</v>
      </c>
      <c r="AV1450">
        <v>2013</v>
      </c>
      <c r="AW1450">
        <v>3</v>
      </c>
      <c r="AX1450">
        <v>9.0000000000000006E-5</v>
      </c>
      <c r="AY1450">
        <v>9.0000000000000006E-5</v>
      </c>
      <c r="AZ1450">
        <v>0.5</v>
      </c>
      <c r="BA1450">
        <v>99728</v>
      </c>
      <c r="BB1450">
        <v>9</v>
      </c>
      <c r="BC1450">
        <v>99724</v>
      </c>
      <c r="BD1450">
        <v>8072525</v>
      </c>
      <c r="BE1450">
        <v>80.95</v>
      </c>
    </row>
    <row r="1451" spans="37:57" x14ac:dyDescent="0.3">
      <c r="AK1451">
        <v>2013</v>
      </c>
      <c r="AL1451">
        <v>4</v>
      </c>
      <c r="AM1451">
        <v>8.0000000000000007E-5</v>
      </c>
      <c r="AN1451">
        <v>8.0000000000000007E-5</v>
      </c>
      <c r="AO1451">
        <v>0.5</v>
      </c>
      <c r="AP1451">
        <v>99676</v>
      </c>
      <c r="AQ1451">
        <v>8</v>
      </c>
      <c r="AR1451">
        <v>99672</v>
      </c>
      <c r="AS1451">
        <v>7611310</v>
      </c>
      <c r="AT1451">
        <v>76.36</v>
      </c>
      <c r="AV1451">
        <v>2013</v>
      </c>
      <c r="AW1451">
        <v>4</v>
      </c>
      <c r="AX1451">
        <v>1.1E-4</v>
      </c>
      <c r="AY1451">
        <v>1.1E-4</v>
      </c>
      <c r="AZ1451">
        <v>0.5</v>
      </c>
      <c r="BA1451">
        <v>99720</v>
      </c>
      <c r="BB1451">
        <v>11</v>
      </c>
      <c r="BC1451">
        <v>99714</v>
      </c>
      <c r="BD1451">
        <v>7972801</v>
      </c>
      <c r="BE1451">
        <v>79.95</v>
      </c>
    </row>
    <row r="1452" spans="37:57" x14ac:dyDescent="0.3">
      <c r="AK1452">
        <v>2013</v>
      </c>
      <c r="AL1452">
        <v>5</v>
      </c>
      <c r="AM1452">
        <v>6.9999999999999994E-5</v>
      </c>
      <c r="AN1452">
        <v>6.9999999999999994E-5</v>
      </c>
      <c r="AO1452">
        <v>0.5</v>
      </c>
      <c r="AP1452">
        <v>99668</v>
      </c>
      <c r="AQ1452">
        <v>7</v>
      </c>
      <c r="AR1452">
        <v>99664</v>
      </c>
      <c r="AS1452">
        <v>7511638</v>
      </c>
      <c r="AT1452">
        <v>75.37</v>
      </c>
      <c r="AV1452">
        <v>2013</v>
      </c>
      <c r="AW1452">
        <v>5</v>
      </c>
      <c r="AX1452">
        <v>6.9999999999999994E-5</v>
      </c>
      <c r="AY1452">
        <v>6.9999999999999994E-5</v>
      </c>
      <c r="AZ1452">
        <v>0.5</v>
      </c>
      <c r="BA1452">
        <v>99709</v>
      </c>
      <c r="BB1452">
        <v>7</v>
      </c>
      <c r="BC1452">
        <v>99705</v>
      </c>
      <c r="BD1452">
        <v>7873086</v>
      </c>
      <c r="BE1452">
        <v>78.959999999999994</v>
      </c>
    </row>
    <row r="1453" spans="37:57" x14ac:dyDescent="0.3">
      <c r="AK1453">
        <v>2013</v>
      </c>
      <c r="AL1453">
        <v>6</v>
      </c>
      <c r="AM1453">
        <v>9.0000000000000006E-5</v>
      </c>
      <c r="AN1453">
        <v>9.0000000000000006E-5</v>
      </c>
      <c r="AO1453">
        <v>0.5</v>
      </c>
      <c r="AP1453">
        <v>99661</v>
      </c>
      <c r="AQ1453">
        <v>9</v>
      </c>
      <c r="AR1453">
        <v>99656</v>
      </c>
      <c r="AS1453">
        <v>7411974</v>
      </c>
      <c r="AT1453">
        <v>74.37</v>
      </c>
      <c r="AV1453">
        <v>2013</v>
      </c>
      <c r="AW1453">
        <v>6</v>
      </c>
      <c r="AX1453">
        <v>9.0000000000000006E-5</v>
      </c>
      <c r="AY1453">
        <v>9.0000000000000006E-5</v>
      </c>
      <c r="AZ1453">
        <v>0.5</v>
      </c>
      <c r="BA1453">
        <v>99702</v>
      </c>
      <c r="BB1453">
        <v>9</v>
      </c>
      <c r="BC1453">
        <v>99697</v>
      </c>
      <c r="BD1453">
        <v>7773381</v>
      </c>
      <c r="BE1453">
        <v>77.97</v>
      </c>
    </row>
    <row r="1454" spans="37:57" x14ac:dyDescent="0.3">
      <c r="AK1454">
        <v>2013</v>
      </c>
      <c r="AL1454">
        <v>7</v>
      </c>
      <c r="AM1454">
        <v>6.9999999999999994E-5</v>
      </c>
      <c r="AN1454">
        <v>6.9999999999999994E-5</v>
      </c>
      <c r="AO1454">
        <v>0.5</v>
      </c>
      <c r="AP1454">
        <v>99652</v>
      </c>
      <c r="AQ1454">
        <v>7</v>
      </c>
      <c r="AR1454">
        <v>99649</v>
      </c>
      <c r="AS1454">
        <v>7312318</v>
      </c>
      <c r="AT1454">
        <v>73.38</v>
      </c>
      <c r="AV1454">
        <v>2013</v>
      </c>
      <c r="AW1454">
        <v>7</v>
      </c>
      <c r="AX1454">
        <v>9.0000000000000006E-5</v>
      </c>
      <c r="AY1454">
        <v>9.0000000000000006E-5</v>
      </c>
      <c r="AZ1454">
        <v>0.5</v>
      </c>
      <c r="BA1454">
        <v>99693</v>
      </c>
      <c r="BB1454">
        <v>9</v>
      </c>
      <c r="BC1454">
        <v>99688</v>
      </c>
      <c r="BD1454">
        <v>7673684</v>
      </c>
      <c r="BE1454">
        <v>76.97</v>
      </c>
    </row>
    <row r="1455" spans="37:57" x14ac:dyDescent="0.3">
      <c r="AK1455">
        <v>2013</v>
      </c>
      <c r="AL1455">
        <v>8</v>
      </c>
      <c r="AM1455">
        <v>4.0000000000000003E-5</v>
      </c>
      <c r="AN1455">
        <v>4.0000000000000003E-5</v>
      </c>
      <c r="AO1455">
        <v>0.5</v>
      </c>
      <c r="AP1455">
        <v>99645</v>
      </c>
      <c r="AQ1455">
        <v>4</v>
      </c>
      <c r="AR1455">
        <v>99643</v>
      </c>
      <c r="AS1455">
        <v>7212669</v>
      </c>
      <c r="AT1455">
        <v>72.38</v>
      </c>
      <c r="AV1455">
        <v>2013</v>
      </c>
      <c r="AW1455">
        <v>8</v>
      </c>
      <c r="AX1455">
        <v>6.0000000000000002E-5</v>
      </c>
      <c r="AY1455">
        <v>6.0000000000000002E-5</v>
      </c>
      <c r="AZ1455">
        <v>0.5</v>
      </c>
      <c r="BA1455">
        <v>99683</v>
      </c>
      <c r="BB1455">
        <v>6</v>
      </c>
      <c r="BC1455">
        <v>99680</v>
      </c>
      <c r="BD1455">
        <v>7573996</v>
      </c>
      <c r="BE1455">
        <v>75.98</v>
      </c>
    </row>
    <row r="1456" spans="37:57" x14ac:dyDescent="0.3">
      <c r="AK1456">
        <v>2013</v>
      </c>
      <c r="AL1456">
        <v>9</v>
      </c>
      <c r="AM1456">
        <v>4.0000000000000003E-5</v>
      </c>
      <c r="AN1456">
        <v>4.0000000000000003E-5</v>
      </c>
      <c r="AO1456">
        <v>0.5</v>
      </c>
      <c r="AP1456">
        <v>99641</v>
      </c>
      <c r="AQ1456">
        <v>4</v>
      </c>
      <c r="AR1456">
        <v>99640</v>
      </c>
      <c r="AS1456">
        <v>7113026</v>
      </c>
      <c r="AT1456">
        <v>71.39</v>
      </c>
      <c r="AV1456">
        <v>2013</v>
      </c>
      <c r="AW1456">
        <v>9</v>
      </c>
      <c r="AX1456">
        <v>2.0000000000000002E-5</v>
      </c>
      <c r="AY1456">
        <v>2.0000000000000002E-5</v>
      </c>
      <c r="AZ1456">
        <v>0.5</v>
      </c>
      <c r="BA1456">
        <v>99678</v>
      </c>
      <c r="BB1456">
        <v>2</v>
      </c>
      <c r="BC1456">
        <v>99677</v>
      </c>
      <c r="BD1456">
        <v>7474315</v>
      </c>
      <c r="BE1456">
        <v>74.98</v>
      </c>
    </row>
    <row r="1457" spans="37:57" x14ac:dyDescent="0.3">
      <c r="AK1457">
        <v>2013</v>
      </c>
      <c r="AL1457">
        <v>10</v>
      </c>
      <c r="AM1457">
        <v>6.9999999999999994E-5</v>
      </c>
      <c r="AN1457">
        <v>6.9999999999999994E-5</v>
      </c>
      <c r="AO1457">
        <v>0.5</v>
      </c>
      <c r="AP1457">
        <v>99638</v>
      </c>
      <c r="AQ1457">
        <v>7</v>
      </c>
      <c r="AR1457">
        <v>99634</v>
      </c>
      <c r="AS1457">
        <v>7013386</v>
      </c>
      <c r="AT1457">
        <v>70.39</v>
      </c>
      <c r="AV1457">
        <v>2013</v>
      </c>
      <c r="AW1457">
        <v>10</v>
      </c>
      <c r="AX1457">
        <v>6.0000000000000002E-5</v>
      </c>
      <c r="AY1457">
        <v>6.0000000000000002E-5</v>
      </c>
      <c r="AZ1457">
        <v>0.5</v>
      </c>
      <c r="BA1457">
        <v>99676</v>
      </c>
      <c r="BB1457">
        <v>6</v>
      </c>
      <c r="BC1457">
        <v>99673</v>
      </c>
      <c r="BD1457">
        <v>7374639</v>
      </c>
      <c r="BE1457">
        <v>73.989999999999995</v>
      </c>
    </row>
    <row r="1458" spans="37:57" x14ac:dyDescent="0.3">
      <c r="AK1458">
        <v>2013</v>
      </c>
      <c r="AL1458">
        <v>11</v>
      </c>
      <c r="AM1458">
        <v>4.0000000000000003E-5</v>
      </c>
      <c r="AN1458">
        <v>4.0000000000000003E-5</v>
      </c>
      <c r="AO1458">
        <v>0.5</v>
      </c>
      <c r="AP1458">
        <v>99630</v>
      </c>
      <c r="AQ1458">
        <v>4</v>
      </c>
      <c r="AR1458">
        <v>99628</v>
      </c>
      <c r="AS1458">
        <v>6913752</v>
      </c>
      <c r="AT1458">
        <v>69.39</v>
      </c>
      <c r="AV1458">
        <v>2013</v>
      </c>
      <c r="AW1458">
        <v>11</v>
      </c>
      <c r="AX1458">
        <v>6.0000000000000002E-5</v>
      </c>
      <c r="AY1458">
        <v>6.0000000000000002E-5</v>
      </c>
      <c r="AZ1458">
        <v>0.5</v>
      </c>
      <c r="BA1458">
        <v>99670</v>
      </c>
      <c r="BB1458">
        <v>6</v>
      </c>
      <c r="BC1458">
        <v>99667</v>
      </c>
      <c r="BD1458">
        <v>7274966</v>
      </c>
      <c r="BE1458">
        <v>72.989999999999995</v>
      </c>
    </row>
    <row r="1459" spans="37:57" x14ac:dyDescent="0.3">
      <c r="AK1459">
        <v>2013</v>
      </c>
      <c r="AL1459">
        <v>12</v>
      </c>
      <c r="AM1459">
        <v>1E-4</v>
      </c>
      <c r="AN1459">
        <v>1E-4</v>
      </c>
      <c r="AO1459">
        <v>0.5</v>
      </c>
      <c r="AP1459">
        <v>99627</v>
      </c>
      <c r="AQ1459">
        <v>10</v>
      </c>
      <c r="AR1459">
        <v>99622</v>
      </c>
      <c r="AS1459">
        <v>6814124</v>
      </c>
      <c r="AT1459">
        <v>68.400000000000006</v>
      </c>
      <c r="AV1459">
        <v>2013</v>
      </c>
      <c r="AW1459">
        <v>12</v>
      </c>
      <c r="AX1459">
        <v>4.0000000000000003E-5</v>
      </c>
      <c r="AY1459">
        <v>4.0000000000000003E-5</v>
      </c>
      <c r="AZ1459">
        <v>0.5</v>
      </c>
      <c r="BA1459">
        <v>99664</v>
      </c>
      <c r="BB1459">
        <v>4</v>
      </c>
      <c r="BC1459">
        <v>99662</v>
      </c>
      <c r="BD1459">
        <v>7175299</v>
      </c>
      <c r="BE1459">
        <v>72</v>
      </c>
    </row>
    <row r="1460" spans="37:57" x14ac:dyDescent="0.3">
      <c r="AK1460">
        <v>2013</v>
      </c>
      <c r="AL1460">
        <v>13</v>
      </c>
      <c r="AM1460">
        <v>2.2000000000000001E-4</v>
      </c>
      <c r="AN1460">
        <v>2.2000000000000001E-4</v>
      </c>
      <c r="AO1460">
        <v>0.5</v>
      </c>
      <c r="AP1460">
        <v>99617</v>
      </c>
      <c r="AQ1460">
        <v>22</v>
      </c>
      <c r="AR1460">
        <v>99606</v>
      </c>
      <c r="AS1460">
        <v>6714502</v>
      </c>
      <c r="AT1460">
        <v>67.400000000000006</v>
      </c>
      <c r="AV1460">
        <v>2013</v>
      </c>
      <c r="AW1460">
        <v>13</v>
      </c>
      <c r="AX1460">
        <v>4.0000000000000003E-5</v>
      </c>
      <c r="AY1460">
        <v>4.0000000000000003E-5</v>
      </c>
      <c r="AZ1460">
        <v>0.5</v>
      </c>
      <c r="BA1460">
        <v>99660</v>
      </c>
      <c r="BB1460">
        <v>4</v>
      </c>
      <c r="BC1460">
        <v>99658</v>
      </c>
      <c r="BD1460">
        <v>7075637</v>
      </c>
      <c r="BE1460">
        <v>71</v>
      </c>
    </row>
    <row r="1461" spans="37:57" x14ac:dyDescent="0.3">
      <c r="AK1461">
        <v>2013</v>
      </c>
      <c r="AL1461">
        <v>14</v>
      </c>
      <c r="AM1461">
        <v>1.3999999999999999E-4</v>
      </c>
      <c r="AN1461">
        <v>1.3999999999999999E-4</v>
      </c>
      <c r="AO1461">
        <v>0.5</v>
      </c>
      <c r="AP1461">
        <v>99595</v>
      </c>
      <c r="AQ1461">
        <v>14</v>
      </c>
      <c r="AR1461">
        <v>99588</v>
      </c>
      <c r="AS1461">
        <v>6614896</v>
      </c>
      <c r="AT1461">
        <v>66.42</v>
      </c>
      <c r="AV1461">
        <v>2013</v>
      </c>
      <c r="AW1461">
        <v>14</v>
      </c>
      <c r="AX1461">
        <v>4.0000000000000003E-5</v>
      </c>
      <c r="AY1461">
        <v>4.0000000000000003E-5</v>
      </c>
      <c r="AZ1461">
        <v>0.5</v>
      </c>
      <c r="BA1461">
        <v>99656</v>
      </c>
      <c r="BB1461">
        <v>4</v>
      </c>
      <c r="BC1461">
        <v>99653</v>
      </c>
      <c r="BD1461">
        <v>6975979</v>
      </c>
      <c r="BE1461">
        <v>70</v>
      </c>
    </row>
    <row r="1462" spans="37:57" x14ac:dyDescent="0.3">
      <c r="AK1462">
        <v>2013</v>
      </c>
      <c r="AL1462">
        <v>15</v>
      </c>
      <c r="AM1462">
        <v>8.0000000000000007E-5</v>
      </c>
      <c r="AN1462">
        <v>8.0000000000000007E-5</v>
      </c>
      <c r="AO1462">
        <v>0.5</v>
      </c>
      <c r="AP1462">
        <v>99581</v>
      </c>
      <c r="AQ1462">
        <v>8</v>
      </c>
      <c r="AR1462">
        <v>99577</v>
      </c>
      <c r="AS1462">
        <v>6515308</v>
      </c>
      <c r="AT1462">
        <v>65.430000000000007</v>
      </c>
      <c r="AV1462">
        <v>2013</v>
      </c>
      <c r="AW1462">
        <v>15</v>
      </c>
      <c r="AX1462">
        <v>8.0000000000000007E-5</v>
      </c>
      <c r="AY1462">
        <v>8.0000000000000007E-5</v>
      </c>
      <c r="AZ1462">
        <v>0.5</v>
      </c>
      <c r="BA1462">
        <v>99651</v>
      </c>
      <c r="BB1462">
        <v>8</v>
      </c>
      <c r="BC1462">
        <v>99647</v>
      </c>
      <c r="BD1462">
        <v>6876326</v>
      </c>
      <c r="BE1462">
        <v>69</v>
      </c>
    </row>
    <row r="1463" spans="37:57" x14ac:dyDescent="0.3">
      <c r="AK1463">
        <v>2013</v>
      </c>
      <c r="AL1463">
        <v>16</v>
      </c>
      <c r="AM1463">
        <v>1.9000000000000001E-4</v>
      </c>
      <c r="AN1463">
        <v>1.9000000000000001E-4</v>
      </c>
      <c r="AO1463">
        <v>0.5</v>
      </c>
      <c r="AP1463">
        <v>99573</v>
      </c>
      <c r="AQ1463">
        <v>19</v>
      </c>
      <c r="AR1463">
        <v>99564</v>
      </c>
      <c r="AS1463">
        <v>6415731</v>
      </c>
      <c r="AT1463">
        <v>64.430000000000007</v>
      </c>
      <c r="AV1463">
        <v>2013</v>
      </c>
      <c r="AW1463">
        <v>16</v>
      </c>
      <c r="AX1463">
        <v>1.8000000000000001E-4</v>
      </c>
      <c r="AY1463">
        <v>1.8000000000000001E-4</v>
      </c>
      <c r="AZ1463">
        <v>0.5</v>
      </c>
      <c r="BA1463">
        <v>99643</v>
      </c>
      <c r="BB1463">
        <v>18</v>
      </c>
      <c r="BC1463">
        <v>99634</v>
      </c>
      <c r="BD1463">
        <v>6776679</v>
      </c>
      <c r="BE1463">
        <v>68.010000000000005</v>
      </c>
    </row>
    <row r="1464" spans="37:57" x14ac:dyDescent="0.3">
      <c r="AK1464">
        <v>2013</v>
      </c>
      <c r="AL1464">
        <v>17</v>
      </c>
      <c r="AM1464">
        <v>2.3000000000000001E-4</v>
      </c>
      <c r="AN1464">
        <v>2.3000000000000001E-4</v>
      </c>
      <c r="AO1464">
        <v>0.5</v>
      </c>
      <c r="AP1464">
        <v>99555</v>
      </c>
      <c r="AQ1464">
        <v>23</v>
      </c>
      <c r="AR1464">
        <v>99543</v>
      </c>
      <c r="AS1464">
        <v>6316167</v>
      </c>
      <c r="AT1464">
        <v>63.44</v>
      </c>
      <c r="AV1464">
        <v>2013</v>
      </c>
      <c r="AW1464">
        <v>17</v>
      </c>
      <c r="AX1464">
        <v>1.2999999999999999E-4</v>
      </c>
      <c r="AY1464">
        <v>1.2999999999999999E-4</v>
      </c>
      <c r="AZ1464">
        <v>0.5</v>
      </c>
      <c r="BA1464">
        <v>99625</v>
      </c>
      <c r="BB1464">
        <v>13</v>
      </c>
      <c r="BC1464">
        <v>99618</v>
      </c>
      <c r="BD1464">
        <v>6677045</v>
      </c>
      <c r="BE1464">
        <v>67.02</v>
      </c>
    </row>
    <row r="1465" spans="37:57" x14ac:dyDescent="0.3">
      <c r="AK1465">
        <v>2013</v>
      </c>
      <c r="AL1465">
        <v>18</v>
      </c>
      <c r="AM1465">
        <v>3.8999999999999999E-4</v>
      </c>
      <c r="AN1465">
        <v>3.8999999999999999E-4</v>
      </c>
      <c r="AO1465">
        <v>0.5</v>
      </c>
      <c r="AP1465">
        <v>99532</v>
      </c>
      <c r="AQ1465">
        <v>39</v>
      </c>
      <c r="AR1465">
        <v>99512</v>
      </c>
      <c r="AS1465">
        <v>6216624</v>
      </c>
      <c r="AT1465">
        <v>62.46</v>
      </c>
      <c r="AV1465">
        <v>2013</v>
      </c>
      <c r="AW1465">
        <v>18</v>
      </c>
      <c r="AX1465">
        <v>2.1000000000000001E-4</v>
      </c>
      <c r="AY1465">
        <v>2.1000000000000001E-4</v>
      </c>
      <c r="AZ1465">
        <v>0.5</v>
      </c>
      <c r="BA1465">
        <v>99612</v>
      </c>
      <c r="BB1465">
        <v>21</v>
      </c>
      <c r="BC1465">
        <v>99601</v>
      </c>
      <c r="BD1465">
        <v>6577427</v>
      </c>
      <c r="BE1465">
        <v>66.03</v>
      </c>
    </row>
    <row r="1466" spans="37:57" x14ac:dyDescent="0.3">
      <c r="AK1466">
        <v>2013</v>
      </c>
      <c r="AL1466">
        <v>19</v>
      </c>
      <c r="AM1466">
        <v>6.2E-4</v>
      </c>
      <c r="AN1466">
        <v>6.2E-4</v>
      </c>
      <c r="AO1466">
        <v>0.5</v>
      </c>
      <c r="AP1466">
        <v>99492</v>
      </c>
      <c r="AQ1466">
        <v>62</v>
      </c>
      <c r="AR1466">
        <v>99461</v>
      </c>
      <c r="AS1466">
        <v>6117112</v>
      </c>
      <c r="AT1466">
        <v>61.48</v>
      </c>
      <c r="AV1466">
        <v>2013</v>
      </c>
      <c r="AW1466">
        <v>19</v>
      </c>
      <c r="AX1466">
        <v>1.6000000000000001E-4</v>
      </c>
      <c r="AY1466">
        <v>1.6000000000000001E-4</v>
      </c>
      <c r="AZ1466">
        <v>0.5</v>
      </c>
      <c r="BA1466">
        <v>99591</v>
      </c>
      <c r="BB1466">
        <v>16</v>
      </c>
      <c r="BC1466">
        <v>99583</v>
      </c>
      <c r="BD1466">
        <v>6477825</v>
      </c>
      <c r="BE1466">
        <v>65.040000000000006</v>
      </c>
    </row>
    <row r="1467" spans="37:57" x14ac:dyDescent="0.3">
      <c r="AK1467">
        <v>2013</v>
      </c>
      <c r="AL1467">
        <v>20</v>
      </c>
      <c r="AM1467">
        <v>5.2999999999999998E-4</v>
      </c>
      <c r="AN1467">
        <v>5.1999999999999995E-4</v>
      </c>
      <c r="AO1467">
        <v>0.5</v>
      </c>
      <c r="AP1467">
        <v>99430</v>
      </c>
      <c r="AQ1467">
        <v>52</v>
      </c>
      <c r="AR1467">
        <v>99404</v>
      </c>
      <c r="AS1467">
        <v>6017650</v>
      </c>
      <c r="AT1467">
        <v>60.52</v>
      </c>
      <c r="AV1467">
        <v>2013</v>
      </c>
      <c r="AW1467">
        <v>20</v>
      </c>
      <c r="AX1467">
        <v>1.7000000000000001E-4</v>
      </c>
      <c r="AY1467">
        <v>1.7000000000000001E-4</v>
      </c>
      <c r="AZ1467">
        <v>0.5</v>
      </c>
      <c r="BA1467">
        <v>99574</v>
      </c>
      <c r="BB1467">
        <v>17</v>
      </c>
      <c r="BC1467">
        <v>99566</v>
      </c>
      <c r="BD1467">
        <v>6378243</v>
      </c>
      <c r="BE1467">
        <v>64.06</v>
      </c>
    </row>
    <row r="1468" spans="37:57" x14ac:dyDescent="0.3">
      <c r="AK1468">
        <v>2013</v>
      </c>
      <c r="AL1468">
        <v>21</v>
      </c>
      <c r="AM1468">
        <v>5.8E-4</v>
      </c>
      <c r="AN1468">
        <v>5.8E-4</v>
      </c>
      <c r="AO1468">
        <v>0.5</v>
      </c>
      <c r="AP1468">
        <v>99378</v>
      </c>
      <c r="AQ1468">
        <v>57</v>
      </c>
      <c r="AR1468">
        <v>99349</v>
      </c>
      <c r="AS1468">
        <v>5918246</v>
      </c>
      <c r="AT1468">
        <v>59.55</v>
      </c>
      <c r="AV1468">
        <v>2013</v>
      </c>
      <c r="AW1468">
        <v>21</v>
      </c>
      <c r="AX1468">
        <v>2.5999999999999998E-4</v>
      </c>
      <c r="AY1468">
        <v>2.5999999999999998E-4</v>
      </c>
      <c r="AZ1468">
        <v>0.5</v>
      </c>
      <c r="BA1468">
        <v>99557</v>
      </c>
      <c r="BB1468">
        <v>26</v>
      </c>
      <c r="BC1468">
        <v>99544</v>
      </c>
      <c r="BD1468">
        <v>6278677</v>
      </c>
      <c r="BE1468">
        <v>63.07</v>
      </c>
    </row>
    <row r="1469" spans="37:57" x14ac:dyDescent="0.3">
      <c r="AK1469">
        <v>2013</v>
      </c>
      <c r="AL1469">
        <v>22</v>
      </c>
      <c r="AM1469">
        <v>5.8E-4</v>
      </c>
      <c r="AN1469">
        <v>5.8E-4</v>
      </c>
      <c r="AO1469">
        <v>0.5</v>
      </c>
      <c r="AP1469">
        <v>99321</v>
      </c>
      <c r="AQ1469">
        <v>58</v>
      </c>
      <c r="AR1469">
        <v>99292</v>
      </c>
      <c r="AS1469">
        <v>5818897</v>
      </c>
      <c r="AT1469">
        <v>58.59</v>
      </c>
      <c r="AV1469">
        <v>2013</v>
      </c>
      <c r="AW1469">
        <v>22</v>
      </c>
      <c r="AX1469">
        <v>2.5000000000000001E-4</v>
      </c>
      <c r="AY1469">
        <v>2.5000000000000001E-4</v>
      </c>
      <c r="AZ1469">
        <v>0.5</v>
      </c>
      <c r="BA1469">
        <v>99531</v>
      </c>
      <c r="BB1469">
        <v>25</v>
      </c>
      <c r="BC1469">
        <v>99519</v>
      </c>
      <c r="BD1469">
        <v>6179133</v>
      </c>
      <c r="BE1469">
        <v>62.08</v>
      </c>
    </row>
    <row r="1470" spans="37:57" x14ac:dyDescent="0.3">
      <c r="AK1470">
        <v>2013</v>
      </c>
      <c r="AL1470">
        <v>23</v>
      </c>
      <c r="AM1470">
        <v>5.9999999999999995E-4</v>
      </c>
      <c r="AN1470">
        <v>5.9999999999999995E-4</v>
      </c>
      <c r="AO1470">
        <v>0.5</v>
      </c>
      <c r="AP1470">
        <v>99263</v>
      </c>
      <c r="AQ1470">
        <v>60</v>
      </c>
      <c r="AR1470">
        <v>99233</v>
      </c>
      <c r="AS1470">
        <v>5719605</v>
      </c>
      <c r="AT1470">
        <v>57.62</v>
      </c>
      <c r="AV1470">
        <v>2013</v>
      </c>
      <c r="AW1470">
        <v>23</v>
      </c>
      <c r="AX1470">
        <v>2.9E-4</v>
      </c>
      <c r="AY1470">
        <v>2.9E-4</v>
      </c>
      <c r="AZ1470">
        <v>0.5</v>
      </c>
      <c r="BA1470">
        <v>99506</v>
      </c>
      <c r="BB1470">
        <v>28</v>
      </c>
      <c r="BC1470">
        <v>99492</v>
      </c>
      <c r="BD1470">
        <v>6079615</v>
      </c>
      <c r="BE1470">
        <v>61.1</v>
      </c>
    </row>
    <row r="1471" spans="37:57" x14ac:dyDescent="0.3">
      <c r="AK1471">
        <v>2013</v>
      </c>
      <c r="AL1471">
        <v>24</v>
      </c>
      <c r="AM1471">
        <v>7.6000000000000004E-4</v>
      </c>
      <c r="AN1471">
        <v>7.6000000000000004E-4</v>
      </c>
      <c r="AO1471">
        <v>0.5</v>
      </c>
      <c r="AP1471">
        <v>99203</v>
      </c>
      <c r="AQ1471">
        <v>75</v>
      </c>
      <c r="AR1471">
        <v>99166</v>
      </c>
      <c r="AS1471">
        <v>5620372</v>
      </c>
      <c r="AT1471">
        <v>56.66</v>
      </c>
      <c r="AV1471">
        <v>2013</v>
      </c>
      <c r="AW1471">
        <v>24</v>
      </c>
      <c r="AX1471">
        <v>2.7999999999999998E-4</v>
      </c>
      <c r="AY1471">
        <v>2.7999999999999998E-4</v>
      </c>
      <c r="AZ1471">
        <v>0.5</v>
      </c>
      <c r="BA1471">
        <v>99478</v>
      </c>
      <c r="BB1471">
        <v>28</v>
      </c>
      <c r="BC1471">
        <v>99464</v>
      </c>
      <c r="BD1471">
        <v>5980123</v>
      </c>
      <c r="BE1471">
        <v>60.12</v>
      </c>
    </row>
    <row r="1472" spans="37:57" x14ac:dyDescent="0.3">
      <c r="AK1472">
        <v>2013</v>
      </c>
      <c r="AL1472">
        <v>25</v>
      </c>
      <c r="AM1472">
        <v>6.3000000000000003E-4</v>
      </c>
      <c r="AN1472">
        <v>6.3000000000000003E-4</v>
      </c>
      <c r="AO1472">
        <v>0.5</v>
      </c>
      <c r="AP1472">
        <v>99128</v>
      </c>
      <c r="AQ1472">
        <v>62</v>
      </c>
      <c r="AR1472">
        <v>99097</v>
      </c>
      <c r="AS1472">
        <v>5521206</v>
      </c>
      <c r="AT1472">
        <v>55.7</v>
      </c>
      <c r="AV1472">
        <v>2013</v>
      </c>
      <c r="AW1472">
        <v>25</v>
      </c>
      <c r="AX1472">
        <v>3.2000000000000003E-4</v>
      </c>
      <c r="AY1472">
        <v>3.2000000000000003E-4</v>
      </c>
      <c r="AZ1472">
        <v>0.5</v>
      </c>
      <c r="BA1472">
        <v>99450</v>
      </c>
      <c r="BB1472">
        <v>31</v>
      </c>
      <c r="BC1472">
        <v>99434</v>
      </c>
      <c r="BD1472">
        <v>5880659</v>
      </c>
      <c r="BE1472">
        <v>59.13</v>
      </c>
    </row>
    <row r="1473" spans="37:57" x14ac:dyDescent="0.3">
      <c r="AK1473">
        <v>2013</v>
      </c>
      <c r="AL1473">
        <v>26</v>
      </c>
      <c r="AM1473">
        <v>7.6999999999999996E-4</v>
      </c>
      <c r="AN1473">
        <v>7.6999999999999996E-4</v>
      </c>
      <c r="AO1473">
        <v>0.5</v>
      </c>
      <c r="AP1473">
        <v>99066</v>
      </c>
      <c r="AQ1473">
        <v>76</v>
      </c>
      <c r="AR1473">
        <v>99028</v>
      </c>
      <c r="AS1473">
        <v>5422109</v>
      </c>
      <c r="AT1473">
        <v>54.73</v>
      </c>
      <c r="AV1473">
        <v>2013</v>
      </c>
      <c r="AW1473">
        <v>26</v>
      </c>
      <c r="AX1473">
        <v>3.6000000000000002E-4</v>
      </c>
      <c r="AY1473">
        <v>3.6000000000000002E-4</v>
      </c>
      <c r="AZ1473">
        <v>0.5</v>
      </c>
      <c r="BA1473">
        <v>99418</v>
      </c>
      <c r="BB1473">
        <v>35</v>
      </c>
      <c r="BC1473">
        <v>99401</v>
      </c>
      <c r="BD1473">
        <v>5781225</v>
      </c>
      <c r="BE1473">
        <v>58.15</v>
      </c>
    </row>
    <row r="1474" spans="37:57" x14ac:dyDescent="0.3">
      <c r="AK1474">
        <v>2013</v>
      </c>
      <c r="AL1474">
        <v>27</v>
      </c>
      <c r="AM1474">
        <v>7.7999999999999999E-4</v>
      </c>
      <c r="AN1474">
        <v>7.7999999999999999E-4</v>
      </c>
      <c r="AO1474">
        <v>0.5</v>
      </c>
      <c r="AP1474">
        <v>98990</v>
      </c>
      <c r="AQ1474">
        <v>77</v>
      </c>
      <c r="AR1474">
        <v>98951</v>
      </c>
      <c r="AS1474">
        <v>5323081</v>
      </c>
      <c r="AT1474">
        <v>53.77</v>
      </c>
      <c r="AV1474">
        <v>2013</v>
      </c>
      <c r="AW1474">
        <v>27</v>
      </c>
      <c r="AX1474">
        <v>3.6000000000000002E-4</v>
      </c>
      <c r="AY1474">
        <v>3.6000000000000002E-4</v>
      </c>
      <c r="AZ1474">
        <v>0.5</v>
      </c>
      <c r="BA1474">
        <v>99383</v>
      </c>
      <c r="BB1474">
        <v>36</v>
      </c>
      <c r="BC1474">
        <v>99365</v>
      </c>
      <c r="BD1474">
        <v>5681824</v>
      </c>
      <c r="BE1474">
        <v>57.17</v>
      </c>
    </row>
    <row r="1475" spans="37:57" x14ac:dyDescent="0.3">
      <c r="AK1475">
        <v>2013</v>
      </c>
      <c r="AL1475">
        <v>28</v>
      </c>
      <c r="AM1475">
        <v>7.2999999999999996E-4</v>
      </c>
      <c r="AN1475">
        <v>7.2999999999999996E-4</v>
      </c>
      <c r="AO1475">
        <v>0.5</v>
      </c>
      <c r="AP1475">
        <v>98912</v>
      </c>
      <c r="AQ1475">
        <v>72</v>
      </c>
      <c r="AR1475">
        <v>98876</v>
      </c>
      <c r="AS1475">
        <v>5224130</v>
      </c>
      <c r="AT1475">
        <v>52.82</v>
      </c>
      <c r="AV1475">
        <v>2013</v>
      </c>
      <c r="AW1475">
        <v>28</v>
      </c>
      <c r="AX1475">
        <v>3.2000000000000003E-4</v>
      </c>
      <c r="AY1475">
        <v>3.2000000000000003E-4</v>
      </c>
      <c r="AZ1475">
        <v>0.5</v>
      </c>
      <c r="BA1475">
        <v>99347</v>
      </c>
      <c r="BB1475">
        <v>32</v>
      </c>
      <c r="BC1475">
        <v>99331</v>
      </c>
      <c r="BD1475">
        <v>5582459</v>
      </c>
      <c r="BE1475">
        <v>56.19</v>
      </c>
    </row>
    <row r="1476" spans="37:57" x14ac:dyDescent="0.3">
      <c r="AK1476">
        <v>2013</v>
      </c>
      <c r="AL1476">
        <v>29</v>
      </c>
      <c r="AM1476">
        <v>8.8000000000000003E-4</v>
      </c>
      <c r="AN1476">
        <v>8.8000000000000003E-4</v>
      </c>
      <c r="AO1476">
        <v>0.5</v>
      </c>
      <c r="AP1476">
        <v>98840</v>
      </c>
      <c r="AQ1476">
        <v>87</v>
      </c>
      <c r="AR1476">
        <v>98796</v>
      </c>
      <c r="AS1476">
        <v>5125254</v>
      </c>
      <c r="AT1476">
        <v>51.85</v>
      </c>
      <c r="AV1476">
        <v>2013</v>
      </c>
      <c r="AW1476">
        <v>29</v>
      </c>
      <c r="AX1476">
        <v>2.4000000000000001E-4</v>
      </c>
      <c r="AY1476">
        <v>2.4000000000000001E-4</v>
      </c>
      <c r="AZ1476">
        <v>0.5</v>
      </c>
      <c r="BA1476">
        <v>99315</v>
      </c>
      <c r="BB1476">
        <v>24</v>
      </c>
      <c r="BC1476">
        <v>99303</v>
      </c>
      <c r="BD1476">
        <v>5483128</v>
      </c>
      <c r="BE1476">
        <v>55.21</v>
      </c>
    </row>
    <row r="1477" spans="37:57" x14ac:dyDescent="0.3">
      <c r="AK1477">
        <v>2013</v>
      </c>
      <c r="AL1477">
        <v>30</v>
      </c>
      <c r="AM1477">
        <v>7.6000000000000004E-4</v>
      </c>
      <c r="AN1477">
        <v>7.6000000000000004E-4</v>
      </c>
      <c r="AO1477">
        <v>0.5</v>
      </c>
      <c r="AP1477">
        <v>98753</v>
      </c>
      <c r="AQ1477">
        <v>75</v>
      </c>
      <c r="AR1477">
        <v>98715</v>
      </c>
      <c r="AS1477">
        <v>5026458</v>
      </c>
      <c r="AT1477">
        <v>50.9</v>
      </c>
      <c r="AV1477">
        <v>2013</v>
      </c>
      <c r="AW1477">
        <v>30</v>
      </c>
      <c r="AX1477">
        <v>3.1E-4</v>
      </c>
      <c r="AY1477">
        <v>3.1E-4</v>
      </c>
      <c r="AZ1477">
        <v>0.5</v>
      </c>
      <c r="BA1477">
        <v>99291</v>
      </c>
      <c r="BB1477">
        <v>31</v>
      </c>
      <c r="BC1477">
        <v>99276</v>
      </c>
      <c r="BD1477">
        <v>5383825</v>
      </c>
      <c r="BE1477">
        <v>54.22</v>
      </c>
    </row>
    <row r="1478" spans="37:57" x14ac:dyDescent="0.3">
      <c r="AK1478">
        <v>2013</v>
      </c>
      <c r="AL1478">
        <v>31</v>
      </c>
      <c r="AM1478">
        <v>8.5999999999999998E-4</v>
      </c>
      <c r="AN1478">
        <v>8.4999999999999995E-4</v>
      </c>
      <c r="AO1478">
        <v>0.5</v>
      </c>
      <c r="AP1478">
        <v>98678</v>
      </c>
      <c r="AQ1478">
        <v>84</v>
      </c>
      <c r="AR1478">
        <v>98636</v>
      </c>
      <c r="AS1478">
        <v>4927742</v>
      </c>
      <c r="AT1478">
        <v>49.94</v>
      </c>
      <c r="AV1478">
        <v>2013</v>
      </c>
      <c r="AW1478">
        <v>31</v>
      </c>
      <c r="AX1478">
        <v>3.8000000000000002E-4</v>
      </c>
      <c r="AY1478">
        <v>3.8000000000000002E-4</v>
      </c>
      <c r="AZ1478">
        <v>0.5</v>
      </c>
      <c r="BA1478">
        <v>99260</v>
      </c>
      <c r="BB1478">
        <v>38</v>
      </c>
      <c r="BC1478">
        <v>99241</v>
      </c>
      <c r="BD1478">
        <v>5284549</v>
      </c>
      <c r="BE1478">
        <v>53.24</v>
      </c>
    </row>
    <row r="1479" spans="37:57" x14ac:dyDescent="0.3">
      <c r="AK1479">
        <v>2013</v>
      </c>
      <c r="AL1479">
        <v>32</v>
      </c>
      <c r="AM1479">
        <v>7.5000000000000002E-4</v>
      </c>
      <c r="AN1479">
        <v>7.5000000000000002E-4</v>
      </c>
      <c r="AO1479">
        <v>0.5</v>
      </c>
      <c r="AP1479">
        <v>98594</v>
      </c>
      <c r="AQ1479">
        <v>74</v>
      </c>
      <c r="AR1479">
        <v>98557</v>
      </c>
      <c r="AS1479">
        <v>4829106</v>
      </c>
      <c r="AT1479">
        <v>48.98</v>
      </c>
      <c r="AV1479">
        <v>2013</v>
      </c>
      <c r="AW1479">
        <v>32</v>
      </c>
      <c r="AX1479">
        <v>2.4000000000000001E-4</v>
      </c>
      <c r="AY1479">
        <v>2.4000000000000001E-4</v>
      </c>
      <c r="AZ1479">
        <v>0.5</v>
      </c>
      <c r="BA1479">
        <v>99223</v>
      </c>
      <c r="BB1479">
        <v>24</v>
      </c>
      <c r="BC1479">
        <v>99211</v>
      </c>
      <c r="BD1479">
        <v>5185308</v>
      </c>
      <c r="BE1479">
        <v>52.26</v>
      </c>
    </row>
    <row r="1480" spans="37:57" x14ac:dyDescent="0.3">
      <c r="AK1480">
        <v>2013</v>
      </c>
      <c r="AL1480">
        <v>33</v>
      </c>
      <c r="AM1480">
        <v>6.8000000000000005E-4</v>
      </c>
      <c r="AN1480">
        <v>6.8000000000000005E-4</v>
      </c>
      <c r="AO1480">
        <v>0.5</v>
      </c>
      <c r="AP1480">
        <v>98520</v>
      </c>
      <c r="AQ1480">
        <v>67</v>
      </c>
      <c r="AR1480">
        <v>98486</v>
      </c>
      <c r="AS1480">
        <v>4730550</v>
      </c>
      <c r="AT1480">
        <v>48.02</v>
      </c>
      <c r="AV1480">
        <v>2013</v>
      </c>
      <c r="AW1480">
        <v>33</v>
      </c>
      <c r="AX1480">
        <v>2.5000000000000001E-4</v>
      </c>
      <c r="AY1480">
        <v>2.5000000000000001E-4</v>
      </c>
      <c r="AZ1480">
        <v>0.5</v>
      </c>
      <c r="BA1480">
        <v>99199</v>
      </c>
      <c r="BB1480">
        <v>25</v>
      </c>
      <c r="BC1480">
        <v>99186</v>
      </c>
      <c r="BD1480">
        <v>5086097</v>
      </c>
      <c r="BE1480">
        <v>51.27</v>
      </c>
    </row>
    <row r="1481" spans="37:57" x14ac:dyDescent="0.3">
      <c r="AK1481">
        <v>2013</v>
      </c>
      <c r="AL1481">
        <v>34</v>
      </c>
      <c r="AM1481">
        <v>6.2E-4</v>
      </c>
      <c r="AN1481">
        <v>6.2E-4</v>
      </c>
      <c r="AO1481">
        <v>0.5</v>
      </c>
      <c r="AP1481">
        <v>98453</v>
      </c>
      <c r="AQ1481">
        <v>61</v>
      </c>
      <c r="AR1481">
        <v>98423</v>
      </c>
      <c r="AS1481">
        <v>4632063</v>
      </c>
      <c r="AT1481">
        <v>47.05</v>
      </c>
      <c r="AV1481">
        <v>2013</v>
      </c>
      <c r="AW1481">
        <v>34</v>
      </c>
      <c r="AX1481">
        <v>2.9E-4</v>
      </c>
      <c r="AY1481">
        <v>2.9E-4</v>
      </c>
      <c r="AZ1481">
        <v>0.5</v>
      </c>
      <c r="BA1481">
        <v>99174</v>
      </c>
      <c r="BB1481">
        <v>29</v>
      </c>
      <c r="BC1481">
        <v>99159</v>
      </c>
      <c r="BD1481">
        <v>4986911</v>
      </c>
      <c r="BE1481">
        <v>50.28</v>
      </c>
    </row>
    <row r="1482" spans="37:57" x14ac:dyDescent="0.3">
      <c r="AK1482">
        <v>2013</v>
      </c>
      <c r="AL1482">
        <v>35</v>
      </c>
      <c r="AM1482">
        <v>6.6E-4</v>
      </c>
      <c r="AN1482">
        <v>6.6E-4</v>
      </c>
      <c r="AO1482">
        <v>0.5</v>
      </c>
      <c r="AP1482">
        <v>98392</v>
      </c>
      <c r="AQ1482">
        <v>65</v>
      </c>
      <c r="AR1482">
        <v>98360</v>
      </c>
      <c r="AS1482">
        <v>4533641</v>
      </c>
      <c r="AT1482">
        <v>46.08</v>
      </c>
      <c r="AV1482">
        <v>2013</v>
      </c>
      <c r="AW1482">
        <v>35</v>
      </c>
      <c r="AX1482">
        <v>4.6999999999999999E-4</v>
      </c>
      <c r="AY1482">
        <v>4.6999999999999999E-4</v>
      </c>
      <c r="AZ1482">
        <v>0.5</v>
      </c>
      <c r="BA1482">
        <v>99145</v>
      </c>
      <c r="BB1482">
        <v>47</v>
      </c>
      <c r="BC1482">
        <v>99121</v>
      </c>
      <c r="BD1482">
        <v>4887752</v>
      </c>
      <c r="BE1482">
        <v>49.3</v>
      </c>
    </row>
    <row r="1483" spans="37:57" x14ac:dyDescent="0.3">
      <c r="AK1483">
        <v>2013</v>
      </c>
      <c r="AL1483">
        <v>36</v>
      </c>
      <c r="AM1483">
        <v>9.3999999999999997E-4</v>
      </c>
      <c r="AN1483">
        <v>9.3999999999999997E-4</v>
      </c>
      <c r="AO1483">
        <v>0.5</v>
      </c>
      <c r="AP1483">
        <v>98328</v>
      </c>
      <c r="AQ1483">
        <v>93</v>
      </c>
      <c r="AR1483">
        <v>98281</v>
      </c>
      <c r="AS1483">
        <v>4435281</v>
      </c>
      <c r="AT1483">
        <v>45.11</v>
      </c>
      <c r="AV1483">
        <v>2013</v>
      </c>
      <c r="AW1483">
        <v>36</v>
      </c>
      <c r="AX1483">
        <v>3.6000000000000002E-4</v>
      </c>
      <c r="AY1483">
        <v>3.6000000000000002E-4</v>
      </c>
      <c r="AZ1483">
        <v>0.5</v>
      </c>
      <c r="BA1483">
        <v>99098</v>
      </c>
      <c r="BB1483">
        <v>36</v>
      </c>
      <c r="BC1483">
        <v>99080</v>
      </c>
      <c r="BD1483">
        <v>4788631</v>
      </c>
      <c r="BE1483">
        <v>48.32</v>
      </c>
    </row>
    <row r="1484" spans="37:57" x14ac:dyDescent="0.3">
      <c r="AK1484">
        <v>2013</v>
      </c>
      <c r="AL1484">
        <v>37</v>
      </c>
      <c r="AM1484">
        <v>1E-3</v>
      </c>
      <c r="AN1484">
        <v>1E-3</v>
      </c>
      <c r="AO1484">
        <v>0.5</v>
      </c>
      <c r="AP1484">
        <v>98235</v>
      </c>
      <c r="AQ1484">
        <v>99</v>
      </c>
      <c r="AR1484">
        <v>98186</v>
      </c>
      <c r="AS1484">
        <v>4337000</v>
      </c>
      <c r="AT1484">
        <v>44.15</v>
      </c>
      <c r="AV1484">
        <v>2013</v>
      </c>
      <c r="AW1484">
        <v>37</v>
      </c>
      <c r="AX1484">
        <v>4.4000000000000002E-4</v>
      </c>
      <c r="AY1484">
        <v>4.4000000000000002E-4</v>
      </c>
      <c r="AZ1484">
        <v>0.5</v>
      </c>
      <c r="BA1484">
        <v>99062</v>
      </c>
      <c r="BB1484">
        <v>43</v>
      </c>
      <c r="BC1484">
        <v>99040</v>
      </c>
      <c r="BD1484">
        <v>4689551</v>
      </c>
      <c r="BE1484">
        <v>47.34</v>
      </c>
    </row>
    <row r="1485" spans="37:57" x14ac:dyDescent="0.3">
      <c r="AK1485">
        <v>2013</v>
      </c>
      <c r="AL1485">
        <v>38</v>
      </c>
      <c r="AM1485">
        <v>8.0000000000000004E-4</v>
      </c>
      <c r="AN1485">
        <v>8.0000000000000004E-4</v>
      </c>
      <c r="AO1485">
        <v>0.5</v>
      </c>
      <c r="AP1485">
        <v>98136</v>
      </c>
      <c r="AQ1485">
        <v>79</v>
      </c>
      <c r="AR1485">
        <v>98097</v>
      </c>
      <c r="AS1485">
        <v>4238814</v>
      </c>
      <c r="AT1485">
        <v>43.19</v>
      </c>
      <c r="AV1485">
        <v>2013</v>
      </c>
      <c r="AW1485">
        <v>38</v>
      </c>
      <c r="AX1485">
        <v>4.8000000000000001E-4</v>
      </c>
      <c r="AY1485">
        <v>4.8000000000000001E-4</v>
      </c>
      <c r="AZ1485">
        <v>0.5</v>
      </c>
      <c r="BA1485">
        <v>99019</v>
      </c>
      <c r="BB1485">
        <v>47</v>
      </c>
      <c r="BC1485">
        <v>98995</v>
      </c>
      <c r="BD1485">
        <v>4590511</v>
      </c>
      <c r="BE1485">
        <v>46.36</v>
      </c>
    </row>
    <row r="1486" spans="37:57" x14ac:dyDescent="0.3">
      <c r="AK1486">
        <v>2013</v>
      </c>
      <c r="AL1486">
        <v>39</v>
      </c>
      <c r="AM1486">
        <v>7.5000000000000002E-4</v>
      </c>
      <c r="AN1486">
        <v>7.5000000000000002E-4</v>
      </c>
      <c r="AO1486">
        <v>0.5</v>
      </c>
      <c r="AP1486">
        <v>98058</v>
      </c>
      <c r="AQ1486">
        <v>73</v>
      </c>
      <c r="AR1486">
        <v>98021</v>
      </c>
      <c r="AS1486">
        <v>4140717</v>
      </c>
      <c r="AT1486">
        <v>42.23</v>
      </c>
      <c r="AV1486">
        <v>2013</v>
      </c>
      <c r="AW1486">
        <v>39</v>
      </c>
      <c r="AX1486">
        <v>5.8E-4</v>
      </c>
      <c r="AY1486">
        <v>5.8E-4</v>
      </c>
      <c r="AZ1486">
        <v>0.5</v>
      </c>
      <c r="BA1486">
        <v>98971</v>
      </c>
      <c r="BB1486">
        <v>58</v>
      </c>
      <c r="BC1486">
        <v>98942</v>
      </c>
      <c r="BD1486">
        <v>4491516</v>
      </c>
      <c r="BE1486">
        <v>45.38</v>
      </c>
    </row>
    <row r="1487" spans="37:57" x14ac:dyDescent="0.3">
      <c r="AK1487">
        <v>2013</v>
      </c>
      <c r="AL1487">
        <v>40</v>
      </c>
      <c r="AM1487">
        <v>8.8000000000000003E-4</v>
      </c>
      <c r="AN1487">
        <v>8.8000000000000003E-4</v>
      </c>
      <c r="AO1487">
        <v>0.5</v>
      </c>
      <c r="AP1487">
        <v>97984</v>
      </c>
      <c r="AQ1487">
        <v>87</v>
      </c>
      <c r="AR1487">
        <v>97941</v>
      </c>
      <c r="AS1487">
        <v>4042696</v>
      </c>
      <c r="AT1487">
        <v>41.26</v>
      </c>
      <c r="AV1487">
        <v>2013</v>
      </c>
      <c r="AW1487">
        <v>40</v>
      </c>
      <c r="AX1487">
        <v>6.6E-4</v>
      </c>
      <c r="AY1487">
        <v>6.6E-4</v>
      </c>
      <c r="AZ1487">
        <v>0.5</v>
      </c>
      <c r="BA1487">
        <v>98914</v>
      </c>
      <c r="BB1487">
        <v>65</v>
      </c>
      <c r="BC1487">
        <v>98881</v>
      </c>
      <c r="BD1487">
        <v>4392573</v>
      </c>
      <c r="BE1487">
        <v>44.41</v>
      </c>
    </row>
    <row r="1488" spans="37:57" x14ac:dyDescent="0.3">
      <c r="AK1488">
        <v>2013</v>
      </c>
      <c r="AL1488">
        <v>41</v>
      </c>
      <c r="AM1488">
        <v>1.06E-3</v>
      </c>
      <c r="AN1488">
        <v>1.06E-3</v>
      </c>
      <c r="AO1488">
        <v>0.5</v>
      </c>
      <c r="AP1488">
        <v>97898</v>
      </c>
      <c r="AQ1488">
        <v>104</v>
      </c>
      <c r="AR1488">
        <v>97846</v>
      </c>
      <c r="AS1488">
        <v>3944755</v>
      </c>
      <c r="AT1488">
        <v>40.29</v>
      </c>
      <c r="AV1488">
        <v>2013</v>
      </c>
      <c r="AW1488">
        <v>41</v>
      </c>
      <c r="AX1488">
        <v>6.8999999999999997E-4</v>
      </c>
      <c r="AY1488">
        <v>6.8999999999999997E-4</v>
      </c>
      <c r="AZ1488">
        <v>0.5</v>
      </c>
      <c r="BA1488">
        <v>98849</v>
      </c>
      <c r="BB1488">
        <v>68</v>
      </c>
      <c r="BC1488">
        <v>98815</v>
      </c>
      <c r="BD1488">
        <v>4293692</v>
      </c>
      <c r="BE1488">
        <v>43.44</v>
      </c>
    </row>
    <row r="1489" spans="37:57" x14ac:dyDescent="0.3">
      <c r="AK1489">
        <v>2013</v>
      </c>
      <c r="AL1489">
        <v>42</v>
      </c>
      <c r="AM1489">
        <v>8.9999999999999998E-4</v>
      </c>
      <c r="AN1489">
        <v>8.9999999999999998E-4</v>
      </c>
      <c r="AO1489">
        <v>0.5</v>
      </c>
      <c r="AP1489">
        <v>97793</v>
      </c>
      <c r="AQ1489">
        <v>88</v>
      </c>
      <c r="AR1489">
        <v>97749</v>
      </c>
      <c r="AS1489">
        <v>3846910</v>
      </c>
      <c r="AT1489">
        <v>39.340000000000003</v>
      </c>
      <c r="AV1489">
        <v>2013</v>
      </c>
      <c r="AW1489">
        <v>42</v>
      </c>
      <c r="AX1489">
        <v>7.6999999999999996E-4</v>
      </c>
      <c r="AY1489">
        <v>7.6999999999999996E-4</v>
      </c>
      <c r="AZ1489">
        <v>0.5</v>
      </c>
      <c r="BA1489">
        <v>98781</v>
      </c>
      <c r="BB1489">
        <v>76</v>
      </c>
      <c r="BC1489">
        <v>98743</v>
      </c>
      <c r="BD1489">
        <v>4194877</v>
      </c>
      <c r="BE1489">
        <v>42.47</v>
      </c>
    </row>
    <row r="1490" spans="37:57" x14ac:dyDescent="0.3">
      <c r="AK1490">
        <v>2013</v>
      </c>
      <c r="AL1490">
        <v>43</v>
      </c>
      <c r="AM1490">
        <v>1.1199999999999999E-3</v>
      </c>
      <c r="AN1490">
        <v>1.1199999999999999E-3</v>
      </c>
      <c r="AO1490">
        <v>0.5</v>
      </c>
      <c r="AP1490">
        <v>97705</v>
      </c>
      <c r="AQ1490">
        <v>110</v>
      </c>
      <c r="AR1490">
        <v>97650</v>
      </c>
      <c r="AS1490">
        <v>3749160</v>
      </c>
      <c r="AT1490">
        <v>38.369999999999997</v>
      </c>
      <c r="AV1490">
        <v>2013</v>
      </c>
      <c r="AW1490">
        <v>43</v>
      </c>
      <c r="AX1490">
        <v>6.7000000000000002E-4</v>
      </c>
      <c r="AY1490">
        <v>6.7000000000000002E-4</v>
      </c>
      <c r="AZ1490">
        <v>0.5</v>
      </c>
      <c r="BA1490">
        <v>98705</v>
      </c>
      <c r="BB1490">
        <v>66</v>
      </c>
      <c r="BC1490">
        <v>98672</v>
      </c>
      <c r="BD1490">
        <v>4096135</v>
      </c>
      <c r="BE1490">
        <v>41.5</v>
      </c>
    </row>
    <row r="1491" spans="37:57" x14ac:dyDescent="0.3">
      <c r="AK1491">
        <v>2013</v>
      </c>
      <c r="AL1491">
        <v>44</v>
      </c>
      <c r="AM1491">
        <v>1.2199999999999999E-3</v>
      </c>
      <c r="AN1491">
        <v>1.2199999999999999E-3</v>
      </c>
      <c r="AO1491">
        <v>0.5</v>
      </c>
      <c r="AP1491">
        <v>97595</v>
      </c>
      <c r="AQ1491">
        <v>119</v>
      </c>
      <c r="AR1491">
        <v>97536</v>
      </c>
      <c r="AS1491">
        <v>3651510</v>
      </c>
      <c r="AT1491">
        <v>37.409999999999997</v>
      </c>
      <c r="AV1491">
        <v>2013</v>
      </c>
      <c r="AW1491">
        <v>44</v>
      </c>
      <c r="AX1491">
        <v>8.4000000000000003E-4</v>
      </c>
      <c r="AY1491">
        <v>8.4000000000000003E-4</v>
      </c>
      <c r="AZ1491">
        <v>0.5</v>
      </c>
      <c r="BA1491">
        <v>98639</v>
      </c>
      <c r="BB1491">
        <v>83</v>
      </c>
      <c r="BC1491">
        <v>98598</v>
      </c>
      <c r="BD1491">
        <v>3997462</v>
      </c>
      <c r="BE1491">
        <v>40.53</v>
      </c>
    </row>
    <row r="1492" spans="37:57" x14ac:dyDescent="0.3">
      <c r="AK1492">
        <v>2013</v>
      </c>
      <c r="AL1492">
        <v>45</v>
      </c>
      <c r="AM1492">
        <v>1.48E-3</v>
      </c>
      <c r="AN1492">
        <v>1.48E-3</v>
      </c>
      <c r="AO1492">
        <v>0.5</v>
      </c>
      <c r="AP1492">
        <v>97476</v>
      </c>
      <c r="AQ1492">
        <v>144</v>
      </c>
      <c r="AR1492">
        <v>97404</v>
      </c>
      <c r="AS1492">
        <v>3553974</v>
      </c>
      <c r="AT1492">
        <v>36.46</v>
      </c>
      <c r="AV1492">
        <v>2013</v>
      </c>
      <c r="AW1492">
        <v>45</v>
      </c>
      <c r="AX1492">
        <v>1.1100000000000001E-3</v>
      </c>
      <c r="AY1492">
        <v>1.1100000000000001E-3</v>
      </c>
      <c r="AZ1492">
        <v>0.5</v>
      </c>
      <c r="BA1492">
        <v>98556</v>
      </c>
      <c r="BB1492">
        <v>110</v>
      </c>
      <c r="BC1492">
        <v>98501</v>
      </c>
      <c r="BD1492">
        <v>3898865</v>
      </c>
      <c r="BE1492">
        <v>39.56</v>
      </c>
    </row>
    <row r="1493" spans="37:57" x14ac:dyDescent="0.3">
      <c r="AK1493">
        <v>2013</v>
      </c>
      <c r="AL1493">
        <v>46</v>
      </c>
      <c r="AM1493">
        <v>1.7099999999999999E-3</v>
      </c>
      <c r="AN1493">
        <v>1.7099999999999999E-3</v>
      </c>
      <c r="AO1493">
        <v>0.5</v>
      </c>
      <c r="AP1493">
        <v>97332</v>
      </c>
      <c r="AQ1493">
        <v>166</v>
      </c>
      <c r="AR1493">
        <v>97249</v>
      </c>
      <c r="AS1493">
        <v>3456570</v>
      </c>
      <c r="AT1493">
        <v>35.51</v>
      </c>
      <c r="AV1493">
        <v>2013</v>
      </c>
      <c r="AW1493">
        <v>46</v>
      </c>
      <c r="AX1493">
        <v>1.1199999999999999E-3</v>
      </c>
      <c r="AY1493">
        <v>1.1199999999999999E-3</v>
      </c>
      <c r="AZ1493">
        <v>0.5</v>
      </c>
      <c r="BA1493">
        <v>98446</v>
      </c>
      <c r="BB1493">
        <v>110</v>
      </c>
      <c r="BC1493">
        <v>98392</v>
      </c>
      <c r="BD1493">
        <v>3800363</v>
      </c>
      <c r="BE1493">
        <v>38.6</v>
      </c>
    </row>
    <row r="1494" spans="37:57" x14ac:dyDescent="0.3">
      <c r="AK1494">
        <v>2013</v>
      </c>
      <c r="AL1494">
        <v>47</v>
      </c>
      <c r="AM1494">
        <v>1.65E-3</v>
      </c>
      <c r="AN1494">
        <v>1.64E-3</v>
      </c>
      <c r="AO1494">
        <v>0.5</v>
      </c>
      <c r="AP1494">
        <v>97166</v>
      </c>
      <c r="AQ1494">
        <v>160</v>
      </c>
      <c r="AR1494">
        <v>97086</v>
      </c>
      <c r="AS1494">
        <v>3359321</v>
      </c>
      <c r="AT1494">
        <v>34.57</v>
      </c>
      <c r="AV1494">
        <v>2013</v>
      </c>
      <c r="AW1494">
        <v>47</v>
      </c>
      <c r="AX1494">
        <v>1.23E-3</v>
      </c>
      <c r="AY1494">
        <v>1.23E-3</v>
      </c>
      <c r="AZ1494">
        <v>0.5</v>
      </c>
      <c r="BA1494">
        <v>98337</v>
      </c>
      <c r="BB1494">
        <v>121</v>
      </c>
      <c r="BC1494">
        <v>98276</v>
      </c>
      <c r="BD1494">
        <v>3701972</v>
      </c>
      <c r="BE1494">
        <v>37.65</v>
      </c>
    </row>
    <row r="1495" spans="37:57" x14ac:dyDescent="0.3">
      <c r="AK1495">
        <v>2013</v>
      </c>
      <c r="AL1495">
        <v>48</v>
      </c>
      <c r="AM1495">
        <v>1.74E-3</v>
      </c>
      <c r="AN1495">
        <v>1.74E-3</v>
      </c>
      <c r="AO1495">
        <v>0.5</v>
      </c>
      <c r="AP1495">
        <v>97006</v>
      </c>
      <c r="AQ1495">
        <v>169</v>
      </c>
      <c r="AR1495">
        <v>96922</v>
      </c>
      <c r="AS1495">
        <v>3262236</v>
      </c>
      <c r="AT1495">
        <v>33.630000000000003</v>
      </c>
      <c r="AV1495">
        <v>2013</v>
      </c>
      <c r="AW1495">
        <v>48</v>
      </c>
      <c r="AX1495">
        <v>1.2700000000000001E-3</v>
      </c>
      <c r="AY1495">
        <v>1.2700000000000001E-3</v>
      </c>
      <c r="AZ1495">
        <v>0.5</v>
      </c>
      <c r="BA1495">
        <v>98215</v>
      </c>
      <c r="BB1495">
        <v>125</v>
      </c>
      <c r="BC1495">
        <v>98153</v>
      </c>
      <c r="BD1495">
        <v>3603696</v>
      </c>
      <c r="BE1495">
        <v>36.69</v>
      </c>
    </row>
    <row r="1496" spans="37:57" x14ac:dyDescent="0.3">
      <c r="AK1496">
        <v>2013</v>
      </c>
      <c r="AL1496">
        <v>49</v>
      </c>
      <c r="AM1496">
        <v>2.1700000000000001E-3</v>
      </c>
      <c r="AN1496">
        <v>2.1700000000000001E-3</v>
      </c>
      <c r="AO1496">
        <v>0.5</v>
      </c>
      <c r="AP1496">
        <v>96837</v>
      </c>
      <c r="AQ1496">
        <v>210</v>
      </c>
      <c r="AR1496">
        <v>96732</v>
      </c>
      <c r="AS1496">
        <v>3165314</v>
      </c>
      <c r="AT1496">
        <v>32.69</v>
      </c>
      <c r="AV1496">
        <v>2013</v>
      </c>
      <c r="AW1496">
        <v>49</v>
      </c>
      <c r="AX1496">
        <v>1.3500000000000001E-3</v>
      </c>
      <c r="AY1496">
        <v>1.3500000000000001E-3</v>
      </c>
      <c r="AZ1496">
        <v>0.5</v>
      </c>
      <c r="BA1496">
        <v>98090</v>
      </c>
      <c r="BB1496">
        <v>133</v>
      </c>
      <c r="BC1496">
        <v>98024</v>
      </c>
      <c r="BD1496">
        <v>3505543</v>
      </c>
      <c r="BE1496">
        <v>35.74</v>
      </c>
    </row>
    <row r="1497" spans="37:57" x14ac:dyDescent="0.3">
      <c r="AK1497">
        <v>2013</v>
      </c>
      <c r="AL1497">
        <v>50</v>
      </c>
      <c r="AM1497">
        <v>2.7699999999999999E-3</v>
      </c>
      <c r="AN1497">
        <v>2.7699999999999999E-3</v>
      </c>
      <c r="AO1497">
        <v>0.5</v>
      </c>
      <c r="AP1497">
        <v>96627</v>
      </c>
      <c r="AQ1497">
        <v>268</v>
      </c>
      <c r="AR1497">
        <v>96493</v>
      </c>
      <c r="AS1497">
        <v>3068582</v>
      </c>
      <c r="AT1497">
        <v>31.76</v>
      </c>
      <c r="AV1497">
        <v>2013</v>
      </c>
      <c r="AW1497">
        <v>50</v>
      </c>
      <c r="AX1497">
        <v>1.31E-3</v>
      </c>
      <c r="AY1497">
        <v>1.2999999999999999E-3</v>
      </c>
      <c r="AZ1497">
        <v>0.5</v>
      </c>
      <c r="BA1497">
        <v>97958</v>
      </c>
      <c r="BB1497">
        <v>128</v>
      </c>
      <c r="BC1497">
        <v>97894</v>
      </c>
      <c r="BD1497">
        <v>3407519</v>
      </c>
      <c r="BE1497">
        <v>34.79</v>
      </c>
    </row>
    <row r="1498" spans="37:57" x14ac:dyDescent="0.3">
      <c r="AK1498">
        <v>2013</v>
      </c>
      <c r="AL1498">
        <v>51</v>
      </c>
      <c r="AM1498">
        <v>2.5100000000000001E-3</v>
      </c>
      <c r="AN1498">
        <v>2.5100000000000001E-3</v>
      </c>
      <c r="AO1498">
        <v>0.5</v>
      </c>
      <c r="AP1498">
        <v>96360</v>
      </c>
      <c r="AQ1498">
        <v>242</v>
      </c>
      <c r="AR1498">
        <v>96239</v>
      </c>
      <c r="AS1498">
        <v>2972088</v>
      </c>
      <c r="AT1498">
        <v>30.84</v>
      </c>
      <c r="AV1498">
        <v>2013</v>
      </c>
      <c r="AW1498">
        <v>51</v>
      </c>
      <c r="AX1498">
        <v>2.0600000000000002E-3</v>
      </c>
      <c r="AY1498">
        <v>2.0600000000000002E-3</v>
      </c>
      <c r="AZ1498">
        <v>0.5</v>
      </c>
      <c r="BA1498">
        <v>97830</v>
      </c>
      <c r="BB1498">
        <v>201</v>
      </c>
      <c r="BC1498">
        <v>97729</v>
      </c>
      <c r="BD1498">
        <v>3309625</v>
      </c>
      <c r="BE1498">
        <v>33.83</v>
      </c>
    </row>
    <row r="1499" spans="37:57" x14ac:dyDescent="0.3">
      <c r="AK1499">
        <v>2013</v>
      </c>
      <c r="AL1499">
        <v>52</v>
      </c>
      <c r="AM1499">
        <v>2.7899999999999999E-3</v>
      </c>
      <c r="AN1499">
        <v>2.7899999999999999E-3</v>
      </c>
      <c r="AO1499">
        <v>0.5</v>
      </c>
      <c r="AP1499">
        <v>96118</v>
      </c>
      <c r="AQ1499">
        <v>268</v>
      </c>
      <c r="AR1499">
        <v>95984</v>
      </c>
      <c r="AS1499">
        <v>2875849</v>
      </c>
      <c r="AT1499">
        <v>29.92</v>
      </c>
      <c r="AV1499">
        <v>2013</v>
      </c>
      <c r="AW1499">
        <v>52</v>
      </c>
      <c r="AX1499">
        <v>2.2399999999999998E-3</v>
      </c>
      <c r="AY1499">
        <v>2.2399999999999998E-3</v>
      </c>
      <c r="AZ1499">
        <v>0.5</v>
      </c>
      <c r="BA1499">
        <v>97629</v>
      </c>
      <c r="BB1499">
        <v>219</v>
      </c>
      <c r="BC1499">
        <v>97519</v>
      </c>
      <c r="BD1499">
        <v>3211896</v>
      </c>
      <c r="BE1499">
        <v>32.9</v>
      </c>
    </row>
    <row r="1500" spans="37:57" x14ac:dyDescent="0.3">
      <c r="AK1500">
        <v>2013</v>
      </c>
      <c r="AL1500">
        <v>53</v>
      </c>
      <c r="AM1500">
        <v>3.7599999999999999E-3</v>
      </c>
      <c r="AN1500">
        <v>3.7599999999999999E-3</v>
      </c>
      <c r="AO1500">
        <v>0.5</v>
      </c>
      <c r="AP1500">
        <v>95850</v>
      </c>
      <c r="AQ1500">
        <v>360</v>
      </c>
      <c r="AR1500">
        <v>95670</v>
      </c>
      <c r="AS1500">
        <v>2779865</v>
      </c>
      <c r="AT1500">
        <v>29</v>
      </c>
      <c r="AV1500">
        <v>2013</v>
      </c>
      <c r="AW1500">
        <v>53</v>
      </c>
      <c r="AX1500">
        <v>2.4299999999999999E-3</v>
      </c>
      <c r="AY1500">
        <v>2.4299999999999999E-3</v>
      </c>
      <c r="AZ1500">
        <v>0.5</v>
      </c>
      <c r="BA1500">
        <v>97410</v>
      </c>
      <c r="BB1500">
        <v>237</v>
      </c>
      <c r="BC1500">
        <v>97292</v>
      </c>
      <c r="BD1500">
        <v>3114377</v>
      </c>
      <c r="BE1500">
        <v>31.97</v>
      </c>
    </row>
    <row r="1501" spans="37:57" x14ac:dyDescent="0.3">
      <c r="AK1501">
        <v>2013</v>
      </c>
      <c r="AL1501">
        <v>54</v>
      </c>
      <c r="AM1501">
        <v>3.8700000000000002E-3</v>
      </c>
      <c r="AN1501">
        <v>3.8700000000000002E-3</v>
      </c>
      <c r="AO1501">
        <v>0.5</v>
      </c>
      <c r="AP1501">
        <v>95490</v>
      </c>
      <c r="AQ1501">
        <v>369</v>
      </c>
      <c r="AR1501">
        <v>95306</v>
      </c>
      <c r="AS1501">
        <v>2684195</v>
      </c>
      <c r="AT1501">
        <v>28.11</v>
      </c>
      <c r="AV1501">
        <v>2013</v>
      </c>
      <c r="AW1501">
        <v>54</v>
      </c>
      <c r="AX1501">
        <v>2.4299999999999999E-3</v>
      </c>
      <c r="AY1501">
        <v>2.4299999999999999E-3</v>
      </c>
      <c r="AZ1501">
        <v>0.5</v>
      </c>
      <c r="BA1501">
        <v>97173</v>
      </c>
      <c r="BB1501">
        <v>236</v>
      </c>
      <c r="BC1501">
        <v>97055</v>
      </c>
      <c r="BD1501">
        <v>3017085</v>
      </c>
      <c r="BE1501">
        <v>31.05</v>
      </c>
    </row>
    <row r="1502" spans="37:57" x14ac:dyDescent="0.3">
      <c r="AK1502">
        <v>2013</v>
      </c>
      <c r="AL1502">
        <v>55</v>
      </c>
      <c r="AM1502">
        <v>3.9899999999999996E-3</v>
      </c>
      <c r="AN1502">
        <v>3.98E-3</v>
      </c>
      <c r="AO1502">
        <v>0.5</v>
      </c>
      <c r="AP1502">
        <v>95121</v>
      </c>
      <c r="AQ1502">
        <v>379</v>
      </c>
      <c r="AR1502">
        <v>94932</v>
      </c>
      <c r="AS1502">
        <v>2588889</v>
      </c>
      <c r="AT1502">
        <v>27.22</v>
      </c>
      <c r="AV1502">
        <v>2013</v>
      </c>
      <c r="AW1502">
        <v>55</v>
      </c>
      <c r="AX1502">
        <v>2.7299999999999998E-3</v>
      </c>
      <c r="AY1502">
        <v>2.7299999999999998E-3</v>
      </c>
      <c r="AZ1502">
        <v>0.5</v>
      </c>
      <c r="BA1502">
        <v>96937</v>
      </c>
      <c r="BB1502">
        <v>264</v>
      </c>
      <c r="BC1502">
        <v>96805</v>
      </c>
      <c r="BD1502">
        <v>2920030</v>
      </c>
      <c r="BE1502">
        <v>30.12</v>
      </c>
    </row>
    <row r="1503" spans="37:57" x14ac:dyDescent="0.3">
      <c r="AK1503">
        <v>2013</v>
      </c>
      <c r="AL1503">
        <v>56</v>
      </c>
      <c r="AM1503">
        <v>4.0400000000000002E-3</v>
      </c>
      <c r="AN1503">
        <v>4.0299999999999997E-3</v>
      </c>
      <c r="AO1503">
        <v>0.5</v>
      </c>
      <c r="AP1503">
        <v>94742</v>
      </c>
      <c r="AQ1503">
        <v>382</v>
      </c>
      <c r="AR1503">
        <v>94551</v>
      </c>
      <c r="AS1503">
        <v>2493958</v>
      </c>
      <c r="AT1503">
        <v>26.32</v>
      </c>
      <c r="AV1503">
        <v>2013</v>
      </c>
      <c r="AW1503">
        <v>56</v>
      </c>
      <c r="AX1503">
        <v>3.0500000000000002E-3</v>
      </c>
      <c r="AY1503">
        <v>3.0400000000000002E-3</v>
      </c>
      <c r="AZ1503">
        <v>0.5</v>
      </c>
      <c r="BA1503">
        <v>96673</v>
      </c>
      <c r="BB1503">
        <v>294</v>
      </c>
      <c r="BC1503">
        <v>96526</v>
      </c>
      <c r="BD1503">
        <v>2823225</v>
      </c>
      <c r="BE1503">
        <v>29.2</v>
      </c>
    </row>
    <row r="1504" spans="37:57" x14ac:dyDescent="0.3">
      <c r="AK1504">
        <v>2013</v>
      </c>
      <c r="AL1504">
        <v>57</v>
      </c>
      <c r="AM1504">
        <v>4.7200000000000002E-3</v>
      </c>
      <c r="AN1504">
        <v>4.7099999999999998E-3</v>
      </c>
      <c r="AO1504">
        <v>0.5</v>
      </c>
      <c r="AP1504">
        <v>94360</v>
      </c>
      <c r="AQ1504">
        <v>444</v>
      </c>
      <c r="AR1504">
        <v>94138</v>
      </c>
      <c r="AS1504">
        <v>2399406</v>
      </c>
      <c r="AT1504">
        <v>25.43</v>
      </c>
      <c r="AV1504">
        <v>2013</v>
      </c>
      <c r="AW1504">
        <v>57</v>
      </c>
      <c r="AX1504">
        <v>3.0899999999999999E-3</v>
      </c>
      <c r="AY1504">
        <v>3.0899999999999999E-3</v>
      </c>
      <c r="AZ1504">
        <v>0.5</v>
      </c>
      <c r="BA1504">
        <v>96379</v>
      </c>
      <c r="BB1504">
        <v>298</v>
      </c>
      <c r="BC1504">
        <v>96230</v>
      </c>
      <c r="BD1504">
        <v>2726699</v>
      </c>
      <c r="BE1504">
        <v>28.29</v>
      </c>
    </row>
    <row r="1505" spans="37:57" x14ac:dyDescent="0.3">
      <c r="AK1505">
        <v>2013</v>
      </c>
      <c r="AL1505">
        <v>58</v>
      </c>
      <c r="AM1505">
        <v>5.28E-3</v>
      </c>
      <c r="AN1505">
        <v>5.2599999999999999E-3</v>
      </c>
      <c r="AO1505">
        <v>0.5</v>
      </c>
      <c r="AP1505">
        <v>93916</v>
      </c>
      <c r="AQ1505">
        <v>494</v>
      </c>
      <c r="AR1505">
        <v>93669</v>
      </c>
      <c r="AS1505">
        <v>2305268</v>
      </c>
      <c r="AT1505">
        <v>24.55</v>
      </c>
      <c r="AV1505">
        <v>2013</v>
      </c>
      <c r="AW1505">
        <v>58</v>
      </c>
      <c r="AX1505">
        <v>3.5400000000000002E-3</v>
      </c>
      <c r="AY1505">
        <v>3.5400000000000002E-3</v>
      </c>
      <c r="AZ1505">
        <v>0.5</v>
      </c>
      <c r="BA1505">
        <v>96081</v>
      </c>
      <c r="BB1505">
        <v>340</v>
      </c>
      <c r="BC1505">
        <v>95911</v>
      </c>
      <c r="BD1505">
        <v>2630469</v>
      </c>
      <c r="BE1505">
        <v>27.38</v>
      </c>
    </row>
    <row r="1506" spans="37:57" x14ac:dyDescent="0.3">
      <c r="AK1506">
        <v>2013</v>
      </c>
      <c r="AL1506">
        <v>59</v>
      </c>
      <c r="AM1506">
        <v>5.8300000000000001E-3</v>
      </c>
      <c r="AN1506">
        <v>5.8100000000000001E-3</v>
      </c>
      <c r="AO1506">
        <v>0.5</v>
      </c>
      <c r="AP1506">
        <v>93422</v>
      </c>
      <c r="AQ1506">
        <v>543</v>
      </c>
      <c r="AR1506">
        <v>93151</v>
      </c>
      <c r="AS1506">
        <v>2211599</v>
      </c>
      <c r="AT1506">
        <v>23.67</v>
      </c>
      <c r="AV1506">
        <v>2013</v>
      </c>
      <c r="AW1506">
        <v>59</v>
      </c>
      <c r="AX1506">
        <v>4.6600000000000001E-3</v>
      </c>
      <c r="AY1506">
        <v>4.6499999999999996E-3</v>
      </c>
      <c r="AZ1506">
        <v>0.5</v>
      </c>
      <c r="BA1506">
        <v>95741</v>
      </c>
      <c r="BB1506">
        <v>445</v>
      </c>
      <c r="BC1506">
        <v>95519</v>
      </c>
      <c r="BD1506">
        <v>2534557</v>
      </c>
      <c r="BE1506">
        <v>26.47</v>
      </c>
    </row>
    <row r="1507" spans="37:57" x14ac:dyDescent="0.3">
      <c r="AK1507">
        <v>2013</v>
      </c>
      <c r="AL1507">
        <v>60</v>
      </c>
      <c r="AM1507">
        <v>6.8599999999999998E-3</v>
      </c>
      <c r="AN1507">
        <v>6.8399999999999997E-3</v>
      </c>
      <c r="AO1507">
        <v>0.5</v>
      </c>
      <c r="AP1507">
        <v>92879</v>
      </c>
      <c r="AQ1507">
        <v>635</v>
      </c>
      <c r="AR1507">
        <v>92561</v>
      </c>
      <c r="AS1507">
        <v>2118448</v>
      </c>
      <c r="AT1507">
        <v>22.81</v>
      </c>
      <c r="AV1507">
        <v>2013</v>
      </c>
      <c r="AW1507">
        <v>60</v>
      </c>
      <c r="AX1507">
        <v>3.7299999999999998E-3</v>
      </c>
      <c r="AY1507">
        <v>3.7200000000000002E-3</v>
      </c>
      <c r="AZ1507">
        <v>0.5</v>
      </c>
      <c r="BA1507">
        <v>95296</v>
      </c>
      <c r="BB1507">
        <v>355</v>
      </c>
      <c r="BC1507">
        <v>95119</v>
      </c>
      <c r="BD1507">
        <v>2439039</v>
      </c>
      <c r="BE1507">
        <v>25.59</v>
      </c>
    </row>
    <row r="1508" spans="37:57" x14ac:dyDescent="0.3">
      <c r="AK1508">
        <v>2013</v>
      </c>
      <c r="AL1508">
        <v>61</v>
      </c>
      <c r="AM1508">
        <v>8.1200000000000005E-3</v>
      </c>
      <c r="AN1508">
        <v>8.09E-3</v>
      </c>
      <c r="AO1508">
        <v>0.5</v>
      </c>
      <c r="AP1508">
        <v>92244</v>
      </c>
      <c r="AQ1508">
        <v>746</v>
      </c>
      <c r="AR1508">
        <v>91871</v>
      </c>
      <c r="AS1508">
        <v>2025887</v>
      </c>
      <c r="AT1508">
        <v>21.96</v>
      </c>
      <c r="AV1508">
        <v>2013</v>
      </c>
      <c r="AW1508">
        <v>61</v>
      </c>
      <c r="AX1508">
        <v>4.5100000000000001E-3</v>
      </c>
      <c r="AY1508">
        <v>4.4999999999999997E-3</v>
      </c>
      <c r="AZ1508">
        <v>0.5</v>
      </c>
      <c r="BA1508">
        <v>94941</v>
      </c>
      <c r="BB1508">
        <v>428</v>
      </c>
      <c r="BC1508">
        <v>94727</v>
      </c>
      <c r="BD1508">
        <v>2343920</v>
      </c>
      <c r="BE1508">
        <v>24.69</v>
      </c>
    </row>
    <row r="1509" spans="37:57" x14ac:dyDescent="0.3">
      <c r="AK1509">
        <v>2013</v>
      </c>
      <c r="AL1509">
        <v>62</v>
      </c>
      <c r="AM1509">
        <v>8.0700000000000008E-3</v>
      </c>
      <c r="AN1509">
        <v>8.0400000000000003E-3</v>
      </c>
      <c r="AO1509">
        <v>0.5</v>
      </c>
      <c r="AP1509">
        <v>91498</v>
      </c>
      <c r="AQ1509">
        <v>736</v>
      </c>
      <c r="AR1509">
        <v>91130</v>
      </c>
      <c r="AS1509">
        <v>1934016</v>
      </c>
      <c r="AT1509">
        <v>21.14</v>
      </c>
      <c r="AV1509">
        <v>2013</v>
      </c>
      <c r="AW1509">
        <v>62</v>
      </c>
      <c r="AX1509">
        <v>5.4000000000000003E-3</v>
      </c>
      <c r="AY1509">
        <v>5.3899999999999998E-3</v>
      </c>
      <c r="AZ1509">
        <v>0.5</v>
      </c>
      <c r="BA1509">
        <v>94514</v>
      </c>
      <c r="BB1509">
        <v>509</v>
      </c>
      <c r="BC1509">
        <v>94259</v>
      </c>
      <c r="BD1509">
        <v>2249193</v>
      </c>
      <c r="BE1509">
        <v>23.8</v>
      </c>
    </row>
    <row r="1510" spans="37:57" x14ac:dyDescent="0.3">
      <c r="AK1510">
        <v>2013</v>
      </c>
      <c r="AL1510">
        <v>63</v>
      </c>
      <c r="AM1510">
        <v>9.4299999999999991E-3</v>
      </c>
      <c r="AN1510">
        <v>9.3799999999999994E-3</v>
      </c>
      <c r="AO1510">
        <v>0.5</v>
      </c>
      <c r="AP1510">
        <v>90762</v>
      </c>
      <c r="AQ1510">
        <v>851</v>
      </c>
      <c r="AR1510">
        <v>90336</v>
      </c>
      <c r="AS1510">
        <v>1842886</v>
      </c>
      <c r="AT1510">
        <v>20.3</v>
      </c>
      <c r="AV1510">
        <v>2013</v>
      </c>
      <c r="AW1510">
        <v>63</v>
      </c>
      <c r="AX1510">
        <v>6.0600000000000003E-3</v>
      </c>
      <c r="AY1510">
        <v>6.0400000000000002E-3</v>
      </c>
      <c r="AZ1510">
        <v>0.5</v>
      </c>
      <c r="BA1510">
        <v>94004</v>
      </c>
      <c r="BB1510">
        <v>568</v>
      </c>
      <c r="BC1510">
        <v>93720</v>
      </c>
      <c r="BD1510">
        <v>2154934</v>
      </c>
      <c r="BE1510">
        <v>22.92</v>
      </c>
    </row>
    <row r="1511" spans="37:57" x14ac:dyDescent="0.3">
      <c r="AK1511">
        <v>2013</v>
      </c>
      <c r="AL1511">
        <v>64</v>
      </c>
      <c r="AM1511">
        <v>9.8399999999999998E-3</v>
      </c>
      <c r="AN1511">
        <v>9.7900000000000001E-3</v>
      </c>
      <c r="AO1511">
        <v>0.5</v>
      </c>
      <c r="AP1511">
        <v>89911</v>
      </c>
      <c r="AQ1511">
        <v>880</v>
      </c>
      <c r="AR1511">
        <v>89471</v>
      </c>
      <c r="AS1511">
        <v>1752550</v>
      </c>
      <c r="AT1511">
        <v>19.489999999999998</v>
      </c>
      <c r="AV1511">
        <v>2013</v>
      </c>
      <c r="AW1511">
        <v>64</v>
      </c>
      <c r="AX1511">
        <v>6.6800000000000002E-3</v>
      </c>
      <c r="AY1511">
        <v>6.6600000000000001E-3</v>
      </c>
      <c r="AZ1511">
        <v>0.5</v>
      </c>
      <c r="BA1511">
        <v>93436</v>
      </c>
      <c r="BB1511">
        <v>622</v>
      </c>
      <c r="BC1511">
        <v>93125</v>
      </c>
      <c r="BD1511">
        <v>2061214</v>
      </c>
      <c r="BE1511">
        <v>22.06</v>
      </c>
    </row>
    <row r="1512" spans="37:57" x14ac:dyDescent="0.3">
      <c r="AK1512">
        <v>2013</v>
      </c>
      <c r="AL1512">
        <v>65</v>
      </c>
      <c r="AM1512">
        <v>1.0789999999999999E-2</v>
      </c>
      <c r="AN1512">
        <v>1.074E-2</v>
      </c>
      <c r="AO1512">
        <v>0.5</v>
      </c>
      <c r="AP1512">
        <v>89031</v>
      </c>
      <c r="AQ1512">
        <v>956</v>
      </c>
      <c r="AR1512">
        <v>88553</v>
      </c>
      <c r="AS1512">
        <v>1663079</v>
      </c>
      <c r="AT1512">
        <v>18.68</v>
      </c>
      <c r="AV1512">
        <v>2013</v>
      </c>
      <c r="AW1512">
        <v>65</v>
      </c>
      <c r="AX1512">
        <v>7.6699999999999997E-3</v>
      </c>
      <c r="AY1512">
        <v>7.6400000000000001E-3</v>
      </c>
      <c r="AZ1512">
        <v>0.5</v>
      </c>
      <c r="BA1512">
        <v>92814</v>
      </c>
      <c r="BB1512">
        <v>709</v>
      </c>
      <c r="BC1512">
        <v>92459</v>
      </c>
      <c r="BD1512">
        <v>1968089</v>
      </c>
      <c r="BE1512">
        <v>21.2</v>
      </c>
    </row>
    <row r="1513" spans="37:57" x14ac:dyDescent="0.3">
      <c r="AK1513">
        <v>2013</v>
      </c>
      <c r="AL1513">
        <v>66</v>
      </c>
      <c r="AM1513">
        <v>1.223E-2</v>
      </c>
      <c r="AN1513">
        <v>1.2149999999999999E-2</v>
      </c>
      <c r="AO1513">
        <v>0.5</v>
      </c>
      <c r="AP1513">
        <v>88075</v>
      </c>
      <c r="AQ1513">
        <v>1070</v>
      </c>
      <c r="AR1513">
        <v>87539</v>
      </c>
      <c r="AS1513">
        <v>1574527</v>
      </c>
      <c r="AT1513">
        <v>17.88</v>
      </c>
      <c r="AV1513">
        <v>2013</v>
      </c>
      <c r="AW1513">
        <v>66</v>
      </c>
      <c r="AX1513">
        <v>8.3599999999999994E-3</v>
      </c>
      <c r="AY1513">
        <v>8.3300000000000006E-3</v>
      </c>
      <c r="AZ1513">
        <v>0.5</v>
      </c>
      <c r="BA1513">
        <v>92105</v>
      </c>
      <c r="BB1513">
        <v>767</v>
      </c>
      <c r="BC1513">
        <v>91721</v>
      </c>
      <c r="BD1513">
        <v>1875629</v>
      </c>
      <c r="BE1513">
        <v>20.36</v>
      </c>
    </row>
    <row r="1514" spans="37:57" x14ac:dyDescent="0.3">
      <c r="AK1514">
        <v>2013</v>
      </c>
      <c r="AL1514">
        <v>67</v>
      </c>
      <c r="AM1514">
        <v>1.3270000000000001E-2</v>
      </c>
      <c r="AN1514">
        <v>1.3180000000000001E-2</v>
      </c>
      <c r="AO1514">
        <v>0.5</v>
      </c>
      <c r="AP1514">
        <v>87004</v>
      </c>
      <c r="AQ1514">
        <v>1147</v>
      </c>
      <c r="AR1514">
        <v>86431</v>
      </c>
      <c r="AS1514">
        <v>1486987</v>
      </c>
      <c r="AT1514">
        <v>17.09</v>
      </c>
      <c r="AV1514">
        <v>2013</v>
      </c>
      <c r="AW1514">
        <v>67</v>
      </c>
      <c r="AX1514">
        <v>8.6700000000000006E-3</v>
      </c>
      <c r="AY1514">
        <v>8.6400000000000001E-3</v>
      </c>
      <c r="AZ1514">
        <v>0.5</v>
      </c>
      <c r="BA1514">
        <v>91337</v>
      </c>
      <c r="BB1514">
        <v>789</v>
      </c>
      <c r="BC1514">
        <v>90943</v>
      </c>
      <c r="BD1514">
        <v>1783908</v>
      </c>
      <c r="BE1514">
        <v>19.53</v>
      </c>
    </row>
    <row r="1515" spans="37:57" x14ac:dyDescent="0.3">
      <c r="AK1515">
        <v>2013</v>
      </c>
      <c r="AL1515">
        <v>68</v>
      </c>
      <c r="AM1515">
        <v>1.4760000000000001E-2</v>
      </c>
      <c r="AN1515">
        <v>1.465E-2</v>
      </c>
      <c r="AO1515">
        <v>0.5</v>
      </c>
      <c r="AP1515">
        <v>85857</v>
      </c>
      <c r="AQ1515">
        <v>1258</v>
      </c>
      <c r="AR1515">
        <v>85228</v>
      </c>
      <c r="AS1515">
        <v>1400557</v>
      </c>
      <c r="AT1515">
        <v>16.309999999999999</v>
      </c>
      <c r="AV1515">
        <v>2013</v>
      </c>
      <c r="AW1515">
        <v>68</v>
      </c>
      <c r="AX1515">
        <v>1.0580000000000001E-2</v>
      </c>
      <c r="AY1515">
        <v>1.052E-2</v>
      </c>
      <c r="AZ1515">
        <v>0.5</v>
      </c>
      <c r="BA1515">
        <v>90549</v>
      </c>
      <c r="BB1515">
        <v>953</v>
      </c>
      <c r="BC1515">
        <v>90072</v>
      </c>
      <c r="BD1515">
        <v>1692965</v>
      </c>
      <c r="BE1515">
        <v>18.7</v>
      </c>
    </row>
    <row r="1516" spans="37:57" x14ac:dyDescent="0.3">
      <c r="AK1516">
        <v>2013</v>
      </c>
      <c r="AL1516">
        <v>69</v>
      </c>
      <c r="AM1516">
        <v>1.6330000000000001E-2</v>
      </c>
      <c r="AN1516">
        <v>1.6199999999999999E-2</v>
      </c>
      <c r="AO1516">
        <v>0.5</v>
      </c>
      <c r="AP1516">
        <v>84599</v>
      </c>
      <c r="AQ1516">
        <v>1370</v>
      </c>
      <c r="AR1516">
        <v>83914</v>
      </c>
      <c r="AS1516">
        <v>1315328</v>
      </c>
      <c r="AT1516">
        <v>15.55</v>
      </c>
      <c r="AV1516">
        <v>2013</v>
      </c>
      <c r="AW1516">
        <v>69</v>
      </c>
      <c r="AX1516">
        <v>9.9699999999999997E-3</v>
      </c>
      <c r="AY1516">
        <v>9.92E-3</v>
      </c>
      <c r="AZ1516">
        <v>0.5</v>
      </c>
      <c r="BA1516">
        <v>89596</v>
      </c>
      <c r="BB1516">
        <v>889</v>
      </c>
      <c r="BC1516">
        <v>89152</v>
      </c>
      <c r="BD1516">
        <v>1602893</v>
      </c>
      <c r="BE1516">
        <v>17.89</v>
      </c>
    </row>
    <row r="1517" spans="37:57" x14ac:dyDescent="0.3">
      <c r="AK1517">
        <v>2013</v>
      </c>
      <c r="AL1517">
        <v>70</v>
      </c>
      <c r="AM1517">
        <v>1.7770000000000001E-2</v>
      </c>
      <c r="AN1517">
        <v>1.7610000000000001E-2</v>
      </c>
      <c r="AO1517">
        <v>0.5</v>
      </c>
      <c r="AP1517">
        <v>83229</v>
      </c>
      <c r="AQ1517">
        <v>1466</v>
      </c>
      <c r="AR1517">
        <v>82496</v>
      </c>
      <c r="AS1517">
        <v>1231414</v>
      </c>
      <c r="AT1517">
        <v>14.8</v>
      </c>
      <c r="AV1517">
        <v>2013</v>
      </c>
      <c r="AW1517">
        <v>70</v>
      </c>
      <c r="AX1517">
        <v>1.1730000000000001E-2</v>
      </c>
      <c r="AY1517">
        <v>1.167E-2</v>
      </c>
      <c r="AZ1517">
        <v>0.5</v>
      </c>
      <c r="BA1517">
        <v>88707</v>
      </c>
      <c r="BB1517">
        <v>1035</v>
      </c>
      <c r="BC1517">
        <v>88190</v>
      </c>
      <c r="BD1517">
        <v>1513741</v>
      </c>
      <c r="BE1517">
        <v>17.059999999999999</v>
      </c>
    </row>
    <row r="1518" spans="37:57" x14ac:dyDescent="0.3">
      <c r="AK1518">
        <v>2013</v>
      </c>
      <c r="AL1518">
        <v>71</v>
      </c>
      <c r="AM1518">
        <v>2.0310000000000002E-2</v>
      </c>
      <c r="AN1518">
        <v>2.01E-2</v>
      </c>
      <c r="AO1518">
        <v>0.5</v>
      </c>
      <c r="AP1518">
        <v>81763</v>
      </c>
      <c r="AQ1518">
        <v>1644</v>
      </c>
      <c r="AR1518">
        <v>80941</v>
      </c>
      <c r="AS1518">
        <v>1148918</v>
      </c>
      <c r="AT1518">
        <v>14.05</v>
      </c>
      <c r="AV1518">
        <v>2013</v>
      </c>
      <c r="AW1518">
        <v>71</v>
      </c>
      <c r="AX1518">
        <v>1.2460000000000001E-2</v>
      </c>
      <c r="AY1518">
        <v>1.238E-2</v>
      </c>
      <c r="AZ1518">
        <v>0.5</v>
      </c>
      <c r="BA1518">
        <v>87672</v>
      </c>
      <c r="BB1518">
        <v>1085</v>
      </c>
      <c r="BC1518">
        <v>87129</v>
      </c>
      <c r="BD1518">
        <v>1425552</v>
      </c>
      <c r="BE1518">
        <v>16.260000000000002</v>
      </c>
    </row>
    <row r="1519" spans="37:57" x14ac:dyDescent="0.3">
      <c r="AK1519">
        <v>2013</v>
      </c>
      <c r="AL1519">
        <v>72</v>
      </c>
      <c r="AM1519">
        <v>2.1319999999999999E-2</v>
      </c>
      <c r="AN1519">
        <v>2.1090000000000001E-2</v>
      </c>
      <c r="AO1519">
        <v>0.5</v>
      </c>
      <c r="AP1519">
        <v>80119</v>
      </c>
      <c r="AQ1519">
        <v>1690</v>
      </c>
      <c r="AR1519">
        <v>79275</v>
      </c>
      <c r="AS1519">
        <v>1067977</v>
      </c>
      <c r="AT1519">
        <v>13.33</v>
      </c>
      <c r="AV1519">
        <v>2013</v>
      </c>
      <c r="AW1519">
        <v>72</v>
      </c>
      <c r="AX1519">
        <v>1.3599999999999999E-2</v>
      </c>
      <c r="AY1519">
        <v>1.3509999999999999E-2</v>
      </c>
      <c r="AZ1519">
        <v>0.5</v>
      </c>
      <c r="BA1519">
        <v>86587</v>
      </c>
      <c r="BB1519">
        <v>1170</v>
      </c>
      <c r="BC1519">
        <v>86002</v>
      </c>
      <c r="BD1519">
        <v>1338423</v>
      </c>
      <c r="BE1519">
        <v>15.46</v>
      </c>
    </row>
    <row r="1520" spans="37:57" x14ac:dyDescent="0.3">
      <c r="AK1520">
        <v>2013</v>
      </c>
      <c r="AL1520">
        <v>73</v>
      </c>
      <c r="AM1520">
        <v>2.4209999999999999E-2</v>
      </c>
      <c r="AN1520">
        <v>2.392E-2</v>
      </c>
      <c r="AO1520">
        <v>0.5</v>
      </c>
      <c r="AP1520">
        <v>78430</v>
      </c>
      <c r="AQ1520">
        <v>1876</v>
      </c>
      <c r="AR1520">
        <v>77492</v>
      </c>
      <c r="AS1520">
        <v>988702</v>
      </c>
      <c r="AT1520">
        <v>12.61</v>
      </c>
      <c r="AV1520">
        <v>2013</v>
      </c>
      <c r="AW1520">
        <v>73</v>
      </c>
      <c r="AX1520">
        <v>1.738E-2</v>
      </c>
      <c r="AY1520">
        <v>1.7229999999999999E-2</v>
      </c>
      <c r="AZ1520">
        <v>0.5</v>
      </c>
      <c r="BA1520">
        <v>85417</v>
      </c>
      <c r="BB1520">
        <v>1471</v>
      </c>
      <c r="BC1520">
        <v>84681</v>
      </c>
      <c r="BD1520">
        <v>1252421</v>
      </c>
      <c r="BE1520">
        <v>14.66</v>
      </c>
    </row>
    <row r="1521" spans="37:57" x14ac:dyDescent="0.3">
      <c r="AK1521">
        <v>2013</v>
      </c>
      <c r="AL1521">
        <v>74</v>
      </c>
      <c r="AM1521">
        <v>2.811E-2</v>
      </c>
      <c r="AN1521">
        <v>2.7720000000000002E-2</v>
      </c>
      <c r="AO1521">
        <v>0.5</v>
      </c>
      <c r="AP1521">
        <v>76554</v>
      </c>
      <c r="AQ1521">
        <v>2122</v>
      </c>
      <c r="AR1521">
        <v>75492</v>
      </c>
      <c r="AS1521">
        <v>911210</v>
      </c>
      <c r="AT1521">
        <v>11.9</v>
      </c>
      <c r="AV1521">
        <v>2013</v>
      </c>
      <c r="AW1521">
        <v>74</v>
      </c>
      <c r="AX1521">
        <v>1.8020000000000001E-2</v>
      </c>
      <c r="AY1521">
        <v>1.7860000000000001E-2</v>
      </c>
      <c r="AZ1521">
        <v>0.5</v>
      </c>
      <c r="BA1521">
        <v>83946</v>
      </c>
      <c r="BB1521">
        <v>1499</v>
      </c>
      <c r="BC1521">
        <v>83196</v>
      </c>
      <c r="BD1521">
        <v>1167740</v>
      </c>
      <c r="BE1521">
        <v>13.91</v>
      </c>
    </row>
    <row r="1522" spans="37:57" x14ac:dyDescent="0.3">
      <c r="AK1522">
        <v>2013</v>
      </c>
      <c r="AL1522">
        <v>75</v>
      </c>
      <c r="AM1522">
        <v>3.1660000000000001E-2</v>
      </c>
      <c r="AN1522">
        <v>3.117E-2</v>
      </c>
      <c r="AO1522">
        <v>0.5</v>
      </c>
      <c r="AP1522">
        <v>74431</v>
      </c>
      <c r="AQ1522">
        <v>2320</v>
      </c>
      <c r="AR1522">
        <v>73271</v>
      </c>
      <c r="AS1522">
        <v>835718</v>
      </c>
      <c r="AT1522">
        <v>11.23</v>
      </c>
      <c r="AV1522">
        <v>2013</v>
      </c>
      <c r="AW1522">
        <v>75</v>
      </c>
      <c r="AX1522">
        <v>1.9699999999999999E-2</v>
      </c>
      <c r="AY1522">
        <v>1.951E-2</v>
      </c>
      <c r="AZ1522">
        <v>0.5</v>
      </c>
      <c r="BA1522">
        <v>82446</v>
      </c>
      <c r="BB1522">
        <v>1608</v>
      </c>
      <c r="BC1522">
        <v>81642</v>
      </c>
      <c r="BD1522">
        <v>1084544</v>
      </c>
      <c r="BE1522">
        <v>13.15</v>
      </c>
    </row>
    <row r="1523" spans="37:57" x14ac:dyDescent="0.3">
      <c r="AK1523">
        <v>2013</v>
      </c>
      <c r="AL1523">
        <v>76</v>
      </c>
      <c r="AM1523">
        <v>3.5749999999999997E-2</v>
      </c>
      <c r="AN1523">
        <v>3.5119999999999998E-2</v>
      </c>
      <c r="AO1523">
        <v>0.5</v>
      </c>
      <c r="AP1523">
        <v>72111</v>
      </c>
      <c r="AQ1523">
        <v>2533</v>
      </c>
      <c r="AR1523">
        <v>70845</v>
      </c>
      <c r="AS1523">
        <v>762447</v>
      </c>
      <c r="AT1523">
        <v>10.57</v>
      </c>
      <c r="AV1523">
        <v>2013</v>
      </c>
      <c r="AW1523">
        <v>76</v>
      </c>
      <c r="AX1523">
        <v>2.3959999999999999E-2</v>
      </c>
      <c r="AY1523">
        <v>2.368E-2</v>
      </c>
      <c r="AZ1523">
        <v>0.5</v>
      </c>
      <c r="BA1523">
        <v>80838</v>
      </c>
      <c r="BB1523">
        <v>1914</v>
      </c>
      <c r="BC1523">
        <v>79881</v>
      </c>
      <c r="BD1523">
        <v>1002901</v>
      </c>
      <c r="BE1523">
        <v>12.41</v>
      </c>
    </row>
    <row r="1524" spans="37:57" x14ac:dyDescent="0.3">
      <c r="AK1524">
        <v>2013</v>
      </c>
      <c r="AL1524">
        <v>77</v>
      </c>
      <c r="AM1524">
        <v>3.8620000000000002E-2</v>
      </c>
      <c r="AN1524">
        <v>3.789E-2</v>
      </c>
      <c r="AO1524">
        <v>0.5</v>
      </c>
      <c r="AP1524">
        <v>69579</v>
      </c>
      <c r="AQ1524">
        <v>2636</v>
      </c>
      <c r="AR1524">
        <v>68260</v>
      </c>
      <c r="AS1524">
        <v>691602</v>
      </c>
      <c r="AT1524">
        <v>9.94</v>
      </c>
      <c r="AV1524">
        <v>2013</v>
      </c>
      <c r="AW1524">
        <v>77</v>
      </c>
      <c r="AX1524">
        <v>2.5919999999999999E-2</v>
      </c>
      <c r="AY1524">
        <v>2.5579999999999999E-2</v>
      </c>
      <c r="AZ1524">
        <v>0.5</v>
      </c>
      <c r="BA1524">
        <v>78924</v>
      </c>
      <c r="BB1524">
        <v>2019</v>
      </c>
      <c r="BC1524">
        <v>77915</v>
      </c>
      <c r="BD1524">
        <v>923020</v>
      </c>
      <c r="BE1524">
        <v>11.7</v>
      </c>
    </row>
    <row r="1525" spans="37:57" x14ac:dyDescent="0.3">
      <c r="AK1525">
        <v>2013</v>
      </c>
      <c r="AL1525">
        <v>78</v>
      </c>
      <c r="AM1525">
        <v>4.163E-2</v>
      </c>
      <c r="AN1525">
        <v>4.0779999999999997E-2</v>
      </c>
      <c r="AO1525">
        <v>0.5</v>
      </c>
      <c r="AP1525">
        <v>66942</v>
      </c>
      <c r="AQ1525">
        <v>2730</v>
      </c>
      <c r="AR1525">
        <v>65577</v>
      </c>
      <c r="AS1525">
        <v>623342</v>
      </c>
      <c r="AT1525">
        <v>9.31</v>
      </c>
      <c r="AV1525">
        <v>2013</v>
      </c>
      <c r="AW1525">
        <v>78</v>
      </c>
      <c r="AX1525">
        <v>2.955E-2</v>
      </c>
      <c r="AY1525">
        <v>2.912E-2</v>
      </c>
      <c r="AZ1525">
        <v>0.5</v>
      </c>
      <c r="BA1525">
        <v>76905</v>
      </c>
      <c r="BB1525">
        <v>2239</v>
      </c>
      <c r="BC1525">
        <v>75785</v>
      </c>
      <c r="BD1525">
        <v>845105</v>
      </c>
      <c r="BE1525">
        <v>10.99</v>
      </c>
    </row>
    <row r="1526" spans="37:57" x14ac:dyDescent="0.3">
      <c r="AK1526">
        <v>2013</v>
      </c>
      <c r="AL1526">
        <v>79</v>
      </c>
      <c r="AM1526">
        <v>4.9790000000000001E-2</v>
      </c>
      <c r="AN1526">
        <v>4.8579999999999998E-2</v>
      </c>
      <c r="AO1526">
        <v>0.5</v>
      </c>
      <c r="AP1526">
        <v>64212</v>
      </c>
      <c r="AQ1526">
        <v>3119</v>
      </c>
      <c r="AR1526">
        <v>62653</v>
      </c>
      <c r="AS1526">
        <v>557764</v>
      </c>
      <c r="AT1526">
        <v>8.69</v>
      </c>
      <c r="AV1526">
        <v>2013</v>
      </c>
      <c r="AW1526">
        <v>79</v>
      </c>
      <c r="AX1526">
        <v>3.2870000000000003E-2</v>
      </c>
      <c r="AY1526">
        <v>3.2340000000000001E-2</v>
      </c>
      <c r="AZ1526">
        <v>0.5</v>
      </c>
      <c r="BA1526">
        <v>74666</v>
      </c>
      <c r="BB1526">
        <v>2415</v>
      </c>
      <c r="BC1526">
        <v>73458</v>
      </c>
      <c r="BD1526">
        <v>769320</v>
      </c>
      <c r="BE1526">
        <v>10.3</v>
      </c>
    </row>
    <row r="1527" spans="37:57" x14ac:dyDescent="0.3">
      <c r="AK1527">
        <v>2013</v>
      </c>
      <c r="AL1527">
        <v>80</v>
      </c>
      <c r="AM1527">
        <v>5.672E-2</v>
      </c>
      <c r="AN1527">
        <v>5.5149999999999998E-2</v>
      </c>
      <c r="AO1527">
        <v>0.5</v>
      </c>
      <c r="AP1527">
        <v>61093</v>
      </c>
      <c r="AQ1527">
        <v>3369</v>
      </c>
      <c r="AR1527">
        <v>59408</v>
      </c>
      <c r="AS1527">
        <v>495112</v>
      </c>
      <c r="AT1527">
        <v>8.1</v>
      </c>
      <c r="AV1527">
        <v>2013</v>
      </c>
      <c r="AW1527">
        <v>80</v>
      </c>
      <c r="AX1527">
        <v>4.1239999999999999E-2</v>
      </c>
      <c r="AY1527">
        <v>4.0399999999999998E-2</v>
      </c>
      <c r="AZ1527">
        <v>0.5</v>
      </c>
      <c r="BA1527">
        <v>72251</v>
      </c>
      <c r="BB1527">
        <v>2919</v>
      </c>
      <c r="BC1527">
        <v>70791</v>
      </c>
      <c r="BD1527">
        <v>695861</v>
      </c>
      <c r="BE1527">
        <v>9.6300000000000008</v>
      </c>
    </row>
    <row r="1528" spans="37:57" x14ac:dyDescent="0.3">
      <c r="AK1528">
        <v>2013</v>
      </c>
      <c r="AL1528">
        <v>81</v>
      </c>
      <c r="AM1528">
        <v>6.3850000000000004E-2</v>
      </c>
      <c r="AN1528">
        <v>6.1879999999999998E-2</v>
      </c>
      <c r="AO1528">
        <v>0.5</v>
      </c>
      <c r="AP1528">
        <v>57723</v>
      </c>
      <c r="AQ1528">
        <v>3572</v>
      </c>
      <c r="AR1528">
        <v>55937</v>
      </c>
      <c r="AS1528">
        <v>435704</v>
      </c>
      <c r="AT1528">
        <v>7.55</v>
      </c>
      <c r="AV1528">
        <v>2013</v>
      </c>
      <c r="AW1528">
        <v>81</v>
      </c>
      <c r="AX1528">
        <v>4.3560000000000001E-2</v>
      </c>
      <c r="AY1528">
        <v>4.2639999999999997E-2</v>
      </c>
      <c r="AZ1528">
        <v>0.5</v>
      </c>
      <c r="BA1528">
        <v>69332</v>
      </c>
      <c r="BB1528">
        <v>2956</v>
      </c>
      <c r="BC1528">
        <v>67854</v>
      </c>
      <c r="BD1528">
        <v>625070</v>
      </c>
      <c r="BE1528">
        <v>9.02</v>
      </c>
    </row>
    <row r="1529" spans="37:57" x14ac:dyDescent="0.3">
      <c r="AK1529">
        <v>2013</v>
      </c>
      <c r="AL1529">
        <v>82</v>
      </c>
      <c r="AM1529">
        <v>7.1429999999999993E-2</v>
      </c>
      <c r="AN1529">
        <v>6.8959999999999994E-2</v>
      </c>
      <c r="AO1529">
        <v>0.5</v>
      </c>
      <c r="AP1529">
        <v>54151</v>
      </c>
      <c r="AQ1529">
        <v>3734</v>
      </c>
      <c r="AR1529">
        <v>52284</v>
      </c>
      <c r="AS1529">
        <v>379767</v>
      </c>
      <c r="AT1529">
        <v>7.01</v>
      </c>
      <c r="AV1529">
        <v>2013</v>
      </c>
      <c r="AW1529">
        <v>82</v>
      </c>
      <c r="AX1529">
        <v>4.9340000000000002E-2</v>
      </c>
      <c r="AY1529">
        <v>4.8149999999999998E-2</v>
      </c>
      <c r="AZ1529">
        <v>0.5</v>
      </c>
      <c r="BA1529">
        <v>66376</v>
      </c>
      <c r="BB1529">
        <v>3196</v>
      </c>
      <c r="BC1529">
        <v>64778</v>
      </c>
      <c r="BD1529">
        <v>557216</v>
      </c>
      <c r="BE1529">
        <v>8.39</v>
      </c>
    </row>
    <row r="1530" spans="37:57" x14ac:dyDescent="0.3">
      <c r="AK1530">
        <v>2013</v>
      </c>
      <c r="AL1530">
        <v>83</v>
      </c>
      <c r="AM1530">
        <v>8.1170000000000006E-2</v>
      </c>
      <c r="AN1530">
        <v>7.8009999999999996E-2</v>
      </c>
      <c r="AO1530">
        <v>0.5</v>
      </c>
      <c r="AP1530">
        <v>50417</v>
      </c>
      <c r="AQ1530">
        <v>3933</v>
      </c>
      <c r="AR1530">
        <v>48451</v>
      </c>
      <c r="AS1530">
        <v>327482</v>
      </c>
      <c r="AT1530">
        <v>6.5</v>
      </c>
      <c r="AV1530">
        <v>2013</v>
      </c>
      <c r="AW1530">
        <v>83</v>
      </c>
      <c r="AX1530">
        <v>5.8529999999999999E-2</v>
      </c>
      <c r="AY1530">
        <v>5.6860000000000001E-2</v>
      </c>
      <c r="AZ1530">
        <v>0.5</v>
      </c>
      <c r="BA1530">
        <v>63180</v>
      </c>
      <c r="BB1530">
        <v>3593</v>
      </c>
      <c r="BC1530">
        <v>61383</v>
      </c>
      <c r="BD1530">
        <v>492439</v>
      </c>
      <c r="BE1530">
        <v>7.79</v>
      </c>
    </row>
    <row r="1531" spans="37:57" x14ac:dyDescent="0.3">
      <c r="AK1531">
        <v>2013</v>
      </c>
      <c r="AL1531">
        <v>84</v>
      </c>
      <c r="AM1531">
        <v>9.7530000000000006E-2</v>
      </c>
      <c r="AN1531">
        <v>9.2990000000000003E-2</v>
      </c>
      <c r="AO1531">
        <v>0.5</v>
      </c>
      <c r="AP1531">
        <v>46484</v>
      </c>
      <c r="AQ1531">
        <v>4323</v>
      </c>
      <c r="AR1531">
        <v>44323</v>
      </c>
      <c r="AS1531">
        <v>279032</v>
      </c>
      <c r="AT1531">
        <v>6</v>
      </c>
      <c r="AV1531">
        <v>2013</v>
      </c>
      <c r="AW1531">
        <v>84</v>
      </c>
      <c r="AX1531">
        <v>6.6210000000000005E-2</v>
      </c>
      <c r="AY1531">
        <v>6.4089999999999994E-2</v>
      </c>
      <c r="AZ1531">
        <v>0.5</v>
      </c>
      <c r="BA1531">
        <v>59587</v>
      </c>
      <c r="BB1531">
        <v>3819</v>
      </c>
      <c r="BC1531">
        <v>57678</v>
      </c>
      <c r="BD1531">
        <v>431055</v>
      </c>
      <c r="BE1531">
        <v>7.23</v>
      </c>
    </row>
    <row r="1532" spans="37:57" x14ac:dyDescent="0.3">
      <c r="AK1532">
        <v>2013</v>
      </c>
      <c r="AL1532">
        <v>85</v>
      </c>
      <c r="AM1532">
        <v>0.10582999999999999</v>
      </c>
      <c r="AN1532">
        <v>0.10051</v>
      </c>
      <c r="AO1532">
        <v>0.5</v>
      </c>
      <c r="AP1532">
        <v>42162</v>
      </c>
      <c r="AQ1532">
        <v>4238</v>
      </c>
      <c r="AR1532">
        <v>40043</v>
      </c>
      <c r="AS1532">
        <v>234709</v>
      </c>
      <c r="AT1532">
        <v>5.57</v>
      </c>
      <c r="AV1532">
        <v>2013</v>
      </c>
      <c r="AW1532">
        <v>85</v>
      </c>
      <c r="AX1532">
        <v>7.4130000000000001E-2</v>
      </c>
      <c r="AY1532">
        <v>7.1480000000000002E-2</v>
      </c>
      <c r="AZ1532">
        <v>0.5</v>
      </c>
      <c r="BA1532">
        <v>55768</v>
      </c>
      <c r="BB1532">
        <v>3986</v>
      </c>
      <c r="BC1532">
        <v>53775</v>
      </c>
      <c r="BD1532">
        <v>373378</v>
      </c>
      <c r="BE1532">
        <v>6.7</v>
      </c>
    </row>
    <row r="1533" spans="37:57" x14ac:dyDescent="0.3">
      <c r="AK1533">
        <v>2013</v>
      </c>
      <c r="AL1533">
        <v>86</v>
      </c>
      <c r="AM1533">
        <v>0.1188</v>
      </c>
      <c r="AN1533">
        <v>0.11214</v>
      </c>
      <c r="AO1533">
        <v>0.5</v>
      </c>
      <c r="AP1533">
        <v>37924</v>
      </c>
      <c r="AQ1533">
        <v>4253</v>
      </c>
      <c r="AR1533">
        <v>35798</v>
      </c>
      <c r="AS1533">
        <v>194666</v>
      </c>
      <c r="AT1533">
        <v>5.13</v>
      </c>
      <c r="AV1533">
        <v>2013</v>
      </c>
      <c r="AW1533">
        <v>86</v>
      </c>
      <c r="AX1533">
        <v>8.5830000000000004E-2</v>
      </c>
      <c r="AY1533">
        <v>8.2299999999999998E-2</v>
      </c>
      <c r="AZ1533">
        <v>0.5</v>
      </c>
      <c r="BA1533">
        <v>51782</v>
      </c>
      <c r="BB1533">
        <v>4262</v>
      </c>
      <c r="BC1533">
        <v>49651</v>
      </c>
      <c r="BD1533">
        <v>319603</v>
      </c>
      <c r="BE1533">
        <v>6.17</v>
      </c>
    </row>
    <row r="1534" spans="37:57" x14ac:dyDescent="0.3">
      <c r="AK1534">
        <v>2013</v>
      </c>
      <c r="AL1534">
        <v>87</v>
      </c>
      <c r="AM1534">
        <v>0.13621</v>
      </c>
      <c r="AN1534">
        <v>0.12751999999999999</v>
      </c>
      <c r="AO1534">
        <v>0.5</v>
      </c>
      <c r="AP1534">
        <v>33671</v>
      </c>
      <c r="AQ1534">
        <v>4294</v>
      </c>
      <c r="AR1534">
        <v>31524</v>
      </c>
      <c r="AS1534">
        <v>158868</v>
      </c>
      <c r="AT1534">
        <v>4.72</v>
      </c>
      <c r="AV1534">
        <v>2013</v>
      </c>
      <c r="AW1534">
        <v>87</v>
      </c>
      <c r="AX1534">
        <v>0.10020999999999999</v>
      </c>
      <c r="AY1534">
        <v>9.5420000000000005E-2</v>
      </c>
      <c r="AZ1534">
        <v>0.5</v>
      </c>
      <c r="BA1534">
        <v>47520</v>
      </c>
      <c r="BB1534">
        <v>4535</v>
      </c>
      <c r="BC1534">
        <v>45253</v>
      </c>
      <c r="BD1534">
        <v>269951</v>
      </c>
      <c r="BE1534">
        <v>5.68</v>
      </c>
    </row>
    <row r="1535" spans="37:57" x14ac:dyDescent="0.3">
      <c r="AK1535">
        <v>2013</v>
      </c>
      <c r="AL1535">
        <v>88</v>
      </c>
      <c r="AM1535">
        <v>0.15165999999999999</v>
      </c>
      <c r="AN1535">
        <v>0.14097000000000001</v>
      </c>
      <c r="AO1535">
        <v>0.5</v>
      </c>
      <c r="AP1535">
        <v>29377</v>
      </c>
      <c r="AQ1535">
        <v>4141</v>
      </c>
      <c r="AR1535">
        <v>27307</v>
      </c>
      <c r="AS1535">
        <v>127344</v>
      </c>
      <c r="AT1535">
        <v>4.33</v>
      </c>
      <c r="AV1535">
        <v>2013</v>
      </c>
      <c r="AW1535">
        <v>88</v>
      </c>
      <c r="AX1535">
        <v>0.1134</v>
      </c>
      <c r="AY1535">
        <v>0.10732</v>
      </c>
      <c r="AZ1535">
        <v>0.5</v>
      </c>
      <c r="BA1535">
        <v>42986</v>
      </c>
      <c r="BB1535">
        <v>4613</v>
      </c>
      <c r="BC1535">
        <v>40679</v>
      </c>
      <c r="BD1535">
        <v>224698</v>
      </c>
      <c r="BE1535">
        <v>5.23</v>
      </c>
    </row>
    <row r="1536" spans="37:57" x14ac:dyDescent="0.3">
      <c r="AK1536">
        <v>2013</v>
      </c>
      <c r="AL1536">
        <v>89</v>
      </c>
      <c r="AM1536">
        <v>0.18682000000000001</v>
      </c>
      <c r="AN1536">
        <v>0.17086000000000001</v>
      </c>
      <c r="AO1536">
        <v>0.5</v>
      </c>
      <c r="AP1536">
        <v>25236</v>
      </c>
      <c r="AQ1536">
        <v>4312</v>
      </c>
      <c r="AR1536">
        <v>23080</v>
      </c>
      <c r="AS1536">
        <v>100037</v>
      </c>
      <c r="AT1536">
        <v>3.96</v>
      </c>
      <c r="AV1536">
        <v>2013</v>
      </c>
      <c r="AW1536">
        <v>89</v>
      </c>
      <c r="AX1536">
        <v>0.13624</v>
      </c>
      <c r="AY1536">
        <v>0.12755</v>
      </c>
      <c r="AZ1536">
        <v>0.5</v>
      </c>
      <c r="BA1536">
        <v>38373</v>
      </c>
      <c r="BB1536">
        <v>4895</v>
      </c>
      <c r="BC1536">
        <v>35925</v>
      </c>
      <c r="BD1536">
        <v>184019</v>
      </c>
      <c r="BE1536">
        <v>4.8</v>
      </c>
    </row>
    <row r="1537" spans="37:57" x14ac:dyDescent="0.3">
      <c r="AK1537">
        <v>2013</v>
      </c>
      <c r="AL1537">
        <v>90</v>
      </c>
      <c r="AM1537">
        <v>0.19011</v>
      </c>
      <c r="AN1537">
        <v>0.17360999999999999</v>
      </c>
      <c r="AO1537">
        <v>0.5</v>
      </c>
      <c r="AP1537">
        <v>20924</v>
      </c>
      <c r="AQ1537">
        <v>3633</v>
      </c>
      <c r="AR1537">
        <v>19108</v>
      </c>
      <c r="AS1537">
        <v>76957</v>
      </c>
      <c r="AT1537">
        <v>3.68</v>
      </c>
      <c r="AV1537">
        <v>2013</v>
      </c>
      <c r="AW1537">
        <v>90</v>
      </c>
      <c r="AX1537">
        <v>0.15470999999999999</v>
      </c>
      <c r="AY1537">
        <v>0.14360999999999999</v>
      </c>
      <c r="AZ1537">
        <v>0.5</v>
      </c>
      <c r="BA1537">
        <v>33478</v>
      </c>
      <c r="BB1537">
        <v>4808</v>
      </c>
      <c r="BC1537">
        <v>31074</v>
      </c>
      <c r="BD1537">
        <v>148093</v>
      </c>
      <c r="BE1537">
        <v>4.42</v>
      </c>
    </row>
    <row r="1538" spans="37:57" x14ac:dyDescent="0.3">
      <c r="AK1538">
        <v>2013</v>
      </c>
      <c r="AL1538">
        <v>91</v>
      </c>
      <c r="AM1538">
        <v>0.2339</v>
      </c>
      <c r="AN1538">
        <v>0.20941000000000001</v>
      </c>
      <c r="AO1538">
        <v>0.5</v>
      </c>
      <c r="AP1538">
        <v>17292</v>
      </c>
      <c r="AQ1538">
        <v>3621</v>
      </c>
      <c r="AR1538">
        <v>15481</v>
      </c>
      <c r="AS1538">
        <v>57849</v>
      </c>
      <c r="AT1538">
        <v>3.35</v>
      </c>
      <c r="AV1538">
        <v>2013</v>
      </c>
      <c r="AW1538">
        <v>91</v>
      </c>
      <c r="AX1538">
        <v>0.17937</v>
      </c>
      <c r="AY1538">
        <v>0.16461000000000001</v>
      </c>
      <c r="AZ1538">
        <v>0.5</v>
      </c>
      <c r="BA1538">
        <v>28670</v>
      </c>
      <c r="BB1538">
        <v>4719</v>
      </c>
      <c r="BC1538">
        <v>26311</v>
      </c>
      <c r="BD1538">
        <v>117019</v>
      </c>
      <c r="BE1538">
        <v>4.08</v>
      </c>
    </row>
    <row r="1539" spans="37:57" x14ac:dyDescent="0.3">
      <c r="AK1539">
        <v>2013</v>
      </c>
      <c r="AL1539">
        <v>92</v>
      </c>
      <c r="AM1539">
        <v>0.25469999999999998</v>
      </c>
      <c r="AN1539">
        <v>0.22592999999999999</v>
      </c>
      <c r="AO1539">
        <v>0.5</v>
      </c>
      <c r="AP1539">
        <v>13671</v>
      </c>
      <c r="AQ1539">
        <v>3089</v>
      </c>
      <c r="AR1539">
        <v>12126</v>
      </c>
      <c r="AS1539">
        <v>42368</v>
      </c>
      <c r="AT1539">
        <v>3.1</v>
      </c>
      <c r="AV1539">
        <v>2013</v>
      </c>
      <c r="AW1539">
        <v>92</v>
      </c>
      <c r="AX1539">
        <v>0.19059999999999999</v>
      </c>
      <c r="AY1539">
        <v>0.17401</v>
      </c>
      <c r="AZ1539">
        <v>0.5</v>
      </c>
      <c r="BA1539">
        <v>23951</v>
      </c>
      <c r="BB1539">
        <v>4168</v>
      </c>
      <c r="BC1539">
        <v>21867</v>
      </c>
      <c r="BD1539">
        <v>90708</v>
      </c>
      <c r="BE1539">
        <v>3.79</v>
      </c>
    </row>
    <row r="1540" spans="37:57" x14ac:dyDescent="0.3">
      <c r="AK1540">
        <v>2013</v>
      </c>
      <c r="AL1540">
        <v>93</v>
      </c>
      <c r="AM1540">
        <v>0.28910000000000002</v>
      </c>
      <c r="AN1540">
        <v>0.25258999999999998</v>
      </c>
      <c r="AO1540">
        <v>0.5</v>
      </c>
      <c r="AP1540">
        <v>10582</v>
      </c>
      <c r="AQ1540">
        <v>2673</v>
      </c>
      <c r="AR1540">
        <v>9246</v>
      </c>
      <c r="AS1540">
        <v>30242</v>
      </c>
      <c r="AT1540">
        <v>2.86</v>
      </c>
      <c r="AV1540">
        <v>2013</v>
      </c>
      <c r="AW1540">
        <v>93</v>
      </c>
      <c r="AX1540">
        <v>0.21686</v>
      </c>
      <c r="AY1540">
        <v>0.19564000000000001</v>
      </c>
      <c r="AZ1540">
        <v>0.5</v>
      </c>
      <c r="BA1540">
        <v>19783</v>
      </c>
      <c r="BB1540">
        <v>3870</v>
      </c>
      <c r="BC1540">
        <v>17848</v>
      </c>
      <c r="BD1540">
        <v>68841</v>
      </c>
      <c r="BE1540">
        <v>3.48</v>
      </c>
    </row>
    <row r="1541" spans="37:57" x14ac:dyDescent="0.3">
      <c r="AK1541">
        <v>2013</v>
      </c>
      <c r="AL1541">
        <v>94</v>
      </c>
      <c r="AM1541">
        <v>0.32555000000000001</v>
      </c>
      <c r="AN1541">
        <v>0.27998000000000001</v>
      </c>
      <c r="AO1541">
        <v>0.5</v>
      </c>
      <c r="AP1541">
        <v>7909</v>
      </c>
      <c r="AQ1541">
        <v>2214</v>
      </c>
      <c r="AR1541">
        <v>6802</v>
      </c>
      <c r="AS1541">
        <v>20996</v>
      </c>
      <c r="AT1541">
        <v>2.65</v>
      </c>
      <c r="AV1541">
        <v>2013</v>
      </c>
      <c r="AW1541">
        <v>94</v>
      </c>
      <c r="AX1541">
        <v>0.23313</v>
      </c>
      <c r="AY1541">
        <v>0.20879</v>
      </c>
      <c r="AZ1541">
        <v>0.5</v>
      </c>
      <c r="BA1541">
        <v>15913</v>
      </c>
      <c r="BB1541">
        <v>3322</v>
      </c>
      <c r="BC1541">
        <v>14252</v>
      </c>
      <c r="BD1541">
        <v>50993</v>
      </c>
      <c r="BE1541">
        <v>3.2</v>
      </c>
    </row>
    <row r="1542" spans="37:57" x14ac:dyDescent="0.3">
      <c r="AK1542">
        <v>2013</v>
      </c>
      <c r="AL1542">
        <v>95</v>
      </c>
      <c r="AM1542">
        <v>0.34278999999999998</v>
      </c>
      <c r="AN1542">
        <v>0.29264000000000001</v>
      </c>
      <c r="AO1542">
        <v>0.5</v>
      </c>
      <c r="AP1542">
        <v>5695</v>
      </c>
      <c r="AQ1542">
        <v>1667</v>
      </c>
      <c r="AR1542">
        <v>4862</v>
      </c>
      <c r="AS1542">
        <v>14194</v>
      </c>
      <c r="AT1542">
        <v>2.4900000000000002</v>
      </c>
      <c r="AV1542">
        <v>2013</v>
      </c>
      <c r="AW1542">
        <v>95</v>
      </c>
      <c r="AX1542">
        <v>0.27633999999999997</v>
      </c>
      <c r="AY1542">
        <v>0.24279999999999999</v>
      </c>
      <c r="AZ1542">
        <v>0.5</v>
      </c>
      <c r="BA1542">
        <v>12590</v>
      </c>
      <c r="BB1542">
        <v>3057</v>
      </c>
      <c r="BC1542">
        <v>11062</v>
      </c>
      <c r="BD1542">
        <v>36741</v>
      </c>
      <c r="BE1542">
        <v>2.92</v>
      </c>
    </row>
    <row r="1543" spans="37:57" x14ac:dyDescent="0.3">
      <c r="AK1543">
        <v>2013</v>
      </c>
      <c r="AL1543">
        <v>96</v>
      </c>
      <c r="AM1543">
        <v>0.37647999999999998</v>
      </c>
      <c r="AN1543">
        <v>0.31684000000000001</v>
      </c>
      <c r="AO1543">
        <v>0.5</v>
      </c>
      <c r="AP1543">
        <v>4028</v>
      </c>
      <c r="AQ1543">
        <v>1276</v>
      </c>
      <c r="AR1543">
        <v>3390</v>
      </c>
      <c r="AS1543">
        <v>9332</v>
      </c>
      <c r="AT1543">
        <v>2.3199999999999998</v>
      </c>
      <c r="AV1543">
        <v>2013</v>
      </c>
      <c r="AW1543">
        <v>96</v>
      </c>
      <c r="AX1543">
        <v>0.30775000000000002</v>
      </c>
      <c r="AY1543">
        <v>0.26671</v>
      </c>
      <c r="AZ1543">
        <v>0.5</v>
      </c>
      <c r="BA1543">
        <v>9534</v>
      </c>
      <c r="BB1543">
        <v>2543</v>
      </c>
      <c r="BC1543">
        <v>8262</v>
      </c>
      <c r="BD1543">
        <v>25679</v>
      </c>
      <c r="BE1543">
        <v>2.69</v>
      </c>
    </row>
    <row r="1544" spans="37:57" x14ac:dyDescent="0.3">
      <c r="AK1544">
        <v>2013</v>
      </c>
      <c r="AL1544">
        <v>97</v>
      </c>
      <c r="AM1544">
        <v>0.41141</v>
      </c>
      <c r="AN1544">
        <v>0.34122000000000002</v>
      </c>
      <c r="AO1544">
        <v>0.5</v>
      </c>
      <c r="AP1544">
        <v>2752</v>
      </c>
      <c r="AQ1544">
        <v>939</v>
      </c>
      <c r="AR1544">
        <v>2282</v>
      </c>
      <c r="AS1544">
        <v>5942</v>
      </c>
      <c r="AT1544">
        <v>2.16</v>
      </c>
      <c r="AV1544">
        <v>2013</v>
      </c>
      <c r="AW1544">
        <v>97</v>
      </c>
      <c r="AX1544">
        <v>0.34105000000000002</v>
      </c>
      <c r="AY1544">
        <v>0.29136000000000001</v>
      </c>
      <c r="AZ1544">
        <v>0.5</v>
      </c>
      <c r="BA1544">
        <v>6991</v>
      </c>
      <c r="BB1544">
        <v>2037</v>
      </c>
      <c r="BC1544">
        <v>5972</v>
      </c>
      <c r="BD1544">
        <v>17417</v>
      </c>
      <c r="BE1544">
        <v>2.4900000000000002</v>
      </c>
    </row>
    <row r="1545" spans="37:57" x14ac:dyDescent="0.3">
      <c r="AK1545">
        <v>2013</v>
      </c>
      <c r="AL1545">
        <v>98</v>
      </c>
      <c r="AM1545">
        <v>0.44725999999999999</v>
      </c>
      <c r="AN1545">
        <v>0.36552000000000001</v>
      </c>
      <c r="AO1545">
        <v>0.5</v>
      </c>
      <c r="AP1545">
        <v>1813</v>
      </c>
      <c r="AQ1545">
        <v>663</v>
      </c>
      <c r="AR1545">
        <v>1482</v>
      </c>
      <c r="AS1545">
        <v>3660</v>
      </c>
      <c r="AT1545">
        <v>2.02</v>
      </c>
      <c r="AV1545">
        <v>2013</v>
      </c>
      <c r="AW1545">
        <v>98</v>
      </c>
      <c r="AX1545">
        <v>0.37598999999999999</v>
      </c>
      <c r="AY1545">
        <v>0.31648999999999999</v>
      </c>
      <c r="AZ1545">
        <v>0.5</v>
      </c>
      <c r="BA1545">
        <v>4954</v>
      </c>
      <c r="BB1545">
        <v>1568</v>
      </c>
      <c r="BC1545">
        <v>4170</v>
      </c>
      <c r="BD1545">
        <v>11445</v>
      </c>
      <c r="BE1545">
        <v>2.31</v>
      </c>
    </row>
    <row r="1546" spans="37:57" x14ac:dyDescent="0.3">
      <c r="AK1546">
        <v>2013</v>
      </c>
      <c r="AL1546">
        <v>99</v>
      </c>
      <c r="AM1546">
        <v>0.48365999999999998</v>
      </c>
      <c r="AN1546">
        <v>0.38947999999999999</v>
      </c>
      <c r="AO1546">
        <v>0.5</v>
      </c>
      <c r="AP1546">
        <v>1150</v>
      </c>
      <c r="AQ1546">
        <v>448</v>
      </c>
      <c r="AR1546">
        <v>926</v>
      </c>
      <c r="AS1546">
        <v>2178</v>
      </c>
      <c r="AT1546">
        <v>1.89</v>
      </c>
      <c r="AV1546">
        <v>2013</v>
      </c>
      <c r="AW1546">
        <v>99</v>
      </c>
      <c r="AX1546">
        <v>0.41227000000000003</v>
      </c>
      <c r="AY1546">
        <v>0.34181</v>
      </c>
      <c r="AZ1546">
        <v>0.5</v>
      </c>
      <c r="BA1546">
        <v>3386</v>
      </c>
      <c r="BB1546">
        <v>1157</v>
      </c>
      <c r="BC1546">
        <v>2807</v>
      </c>
      <c r="BD1546">
        <v>7275</v>
      </c>
      <c r="BE1546">
        <v>2.15</v>
      </c>
    </row>
    <row r="1547" spans="37:57" x14ac:dyDescent="0.3">
      <c r="AK1547">
        <v>2013</v>
      </c>
      <c r="AL1547">
        <v>100</v>
      </c>
      <c r="AM1547">
        <v>0.52024000000000004</v>
      </c>
      <c r="AN1547">
        <v>0.41284999999999999</v>
      </c>
      <c r="AO1547">
        <v>0.5</v>
      </c>
      <c r="AP1547">
        <v>702</v>
      </c>
      <c r="AQ1547">
        <v>290</v>
      </c>
      <c r="AR1547">
        <v>557</v>
      </c>
      <c r="AS1547">
        <v>1252</v>
      </c>
      <c r="AT1547">
        <v>1.78</v>
      </c>
      <c r="AV1547">
        <v>2013</v>
      </c>
      <c r="AW1547">
        <v>100</v>
      </c>
      <c r="AX1547">
        <v>0.44952999999999999</v>
      </c>
      <c r="AY1547">
        <v>0.36703000000000002</v>
      </c>
      <c r="AZ1547">
        <v>0.5</v>
      </c>
      <c r="BA1547">
        <v>2229</v>
      </c>
      <c r="BB1547">
        <v>818</v>
      </c>
      <c r="BC1547">
        <v>1820</v>
      </c>
      <c r="BD1547">
        <v>4467</v>
      </c>
      <c r="BE1547">
        <v>2</v>
      </c>
    </row>
    <row r="1548" spans="37:57" x14ac:dyDescent="0.3">
      <c r="AK1548">
        <v>2013</v>
      </c>
      <c r="AL1548">
        <v>101</v>
      </c>
      <c r="AM1548">
        <v>0.55659999999999998</v>
      </c>
      <c r="AN1548">
        <v>0.43541999999999997</v>
      </c>
      <c r="AO1548">
        <v>0.5</v>
      </c>
      <c r="AP1548">
        <v>412</v>
      </c>
      <c r="AQ1548">
        <v>180</v>
      </c>
      <c r="AR1548">
        <v>323</v>
      </c>
      <c r="AS1548">
        <v>694</v>
      </c>
      <c r="AT1548">
        <v>1.68</v>
      </c>
      <c r="AV1548">
        <v>2013</v>
      </c>
      <c r="AW1548">
        <v>101</v>
      </c>
      <c r="AX1548">
        <v>0.48737000000000003</v>
      </c>
      <c r="AY1548">
        <v>0.39187</v>
      </c>
      <c r="AZ1548">
        <v>0.5</v>
      </c>
      <c r="BA1548">
        <v>1411</v>
      </c>
      <c r="BB1548">
        <v>553</v>
      </c>
      <c r="BC1548">
        <v>1134</v>
      </c>
      <c r="BD1548">
        <v>2648</v>
      </c>
      <c r="BE1548">
        <v>1.88</v>
      </c>
    </row>
    <row r="1549" spans="37:57" x14ac:dyDescent="0.3">
      <c r="AK1549">
        <v>2013</v>
      </c>
      <c r="AL1549">
        <v>102</v>
      </c>
      <c r="AM1549">
        <v>0.59236999999999995</v>
      </c>
      <c r="AN1549">
        <v>0.45701000000000003</v>
      </c>
      <c r="AO1549">
        <v>0.5</v>
      </c>
      <c r="AP1549">
        <v>233</v>
      </c>
      <c r="AQ1549">
        <v>106</v>
      </c>
      <c r="AR1549">
        <v>180</v>
      </c>
      <c r="AS1549">
        <v>372</v>
      </c>
      <c r="AT1549">
        <v>1.6</v>
      </c>
      <c r="AV1549">
        <v>2013</v>
      </c>
      <c r="AW1549">
        <v>102</v>
      </c>
      <c r="AX1549">
        <v>0.52534999999999998</v>
      </c>
      <c r="AY1549">
        <v>0.41605999999999999</v>
      </c>
      <c r="AZ1549">
        <v>0.5</v>
      </c>
      <c r="BA1549">
        <v>858</v>
      </c>
      <c r="BB1549">
        <v>357</v>
      </c>
      <c r="BC1549">
        <v>679</v>
      </c>
      <c r="BD1549">
        <v>1513</v>
      </c>
      <c r="BE1549">
        <v>1.76</v>
      </c>
    </row>
    <row r="1550" spans="37:57" x14ac:dyDescent="0.3">
      <c r="AK1550">
        <v>2013</v>
      </c>
      <c r="AL1550">
        <v>103</v>
      </c>
      <c r="AM1550">
        <v>0.62717999999999996</v>
      </c>
      <c r="AN1550">
        <v>0.47744999999999999</v>
      </c>
      <c r="AO1550">
        <v>0.5</v>
      </c>
      <c r="AP1550">
        <v>126</v>
      </c>
      <c r="AQ1550">
        <v>60</v>
      </c>
      <c r="AR1550">
        <v>96</v>
      </c>
      <c r="AS1550">
        <v>192</v>
      </c>
      <c r="AT1550">
        <v>1.52</v>
      </c>
      <c r="AV1550">
        <v>2013</v>
      </c>
      <c r="AW1550">
        <v>103</v>
      </c>
      <c r="AX1550">
        <v>0.56303999999999998</v>
      </c>
      <c r="AY1550">
        <v>0.43935000000000002</v>
      </c>
      <c r="AZ1550">
        <v>0.5</v>
      </c>
      <c r="BA1550">
        <v>501</v>
      </c>
      <c r="BB1550">
        <v>220</v>
      </c>
      <c r="BC1550">
        <v>391</v>
      </c>
      <c r="BD1550">
        <v>834</v>
      </c>
      <c r="BE1550">
        <v>1.66</v>
      </c>
    </row>
    <row r="1551" spans="37:57" x14ac:dyDescent="0.3">
      <c r="AK1551">
        <v>2013</v>
      </c>
      <c r="AL1551">
        <v>104</v>
      </c>
      <c r="AM1551">
        <v>0.66071999999999997</v>
      </c>
      <c r="AN1551">
        <v>0.49664999999999998</v>
      </c>
      <c r="AO1551">
        <v>0.5</v>
      </c>
      <c r="AP1551">
        <v>66</v>
      </c>
      <c r="AQ1551">
        <v>33</v>
      </c>
      <c r="AR1551">
        <v>50</v>
      </c>
      <c r="AS1551">
        <v>96</v>
      </c>
      <c r="AT1551">
        <v>1.45</v>
      </c>
      <c r="AV1551">
        <v>2013</v>
      </c>
      <c r="AW1551">
        <v>104</v>
      </c>
      <c r="AX1551">
        <v>0.60001000000000004</v>
      </c>
      <c r="AY1551">
        <v>0.46155000000000002</v>
      </c>
      <c r="AZ1551">
        <v>0.5</v>
      </c>
      <c r="BA1551">
        <v>281</v>
      </c>
      <c r="BB1551">
        <v>130</v>
      </c>
      <c r="BC1551">
        <v>216</v>
      </c>
      <c r="BD1551">
        <v>443</v>
      </c>
      <c r="BE1551">
        <v>1.58</v>
      </c>
    </row>
    <row r="1552" spans="37:57" x14ac:dyDescent="0.3">
      <c r="AK1552">
        <v>2013</v>
      </c>
      <c r="AL1552">
        <v>105</v>
      </c>
      <c r="AM1552">
        <v>0.69272</v>
      </c>
      <c r="AN1552">
        <v>0.51451999999999998</v>
      </c>
      <c r="AO1552">
        <v>0.5</v>
      </c>
      <c r="AP1552">
        <v>33</v>
      </c>
      <c r="AQ1552">
        <v>17</v>
      </c>
      <c r="AR1552">
        <v>25</v>
      </c>
      <c r="AS1552">
        <v>46</v>
      </c>
      <c r="AT1552">
        <v>1.4</v>
      </c>
      <c r="AV1552">
        <v>2013</v>
      </c>
      <c r="AW1552">
        <v>105</v>
      </c>
      <c r="AX1552">
        <v>0.63588</v>
      </c>
      <c r="AY1552">
        <v>0.48248000000000002</v>
      </c>
      <c r="AZ1552">
        <v>0.5</v>
      </c>
      <c r="BA1552">
        <v>151</v>
      </c>
      <c r="BB1552">
        <v>73</v>
      </c>
      <c r="BC1552">
        <v>115</v>
      </c>
      <c r="BD1552">
        <v>227</v>
      </c>
      <c r="BE1552">
        <v>1.5</v>
      </c>
    </row>
    <row r="1553" spans="37:57" x14ac:dyDescent="0.3">
      <c r="AK1553">
        <v>2013</v>
      </c>
      <c r="AL1553">
        <v>106</v>
      </c>
      <c r="AM1553">
        <v>0.72297</v>
      </c>
      <c r="AN1553">
        <v>0.53102000000000005</v>
      </c>
      <c r="AO1553">
        <v>0.5</v>
      </c>
      <c r="AP1553">
        <v>16</v>
      </c>
      <c r="AQ1553">
        <v>9</v>
      </c>
      <c r="AR1553">
        <v>12</v>
      </c>
      <c r="AS1553">
        <v>22</v>
      </c>
      <c r="AT1553">
        <v>1.34</v>
      </c>
      <c r="AV1553">
        <v>2013</v>
      </c>
      <c r="AW1553">
        <v>106</v>
      </c>
      <c r="AX1553">
        <v>0.67030000000000001</v>
      </c>
      <c r="AY1553">
        <v>0.50204000000000004</v>
      </c>
      <c r="AZ1553">
        <v>0.5</v>
      </c>
      <c r="BA1553">
        <v>78</v>
      </c>
      <c r="BB1553">
        <v>39</v>
      </c>
      <c r="BC1553">
        <v>59</v>
      </c>
      <c r="BD1553">
        <v>112</v>
      </c>
      <c r="BE1553">
        <v>1.44</v>
      </c>
    </row>
    <row r="1554" spans="37:57" x14ac:dyDescent="0.3">
      <c r="AK1554">
        <v>2013</v>
      </c>
      <c r="AL1554">
        <v>107</v>
      </c>
      <c r="AM1554">
        <v>0.75131999999999999</v>
      </c>
      <c r="AN1554">
        <v>0.54615000000000002</v>
      </c>
      <c r="AO1554">
        <v>0.5</v>
      </c>
      <c r="AP1554">
        <v>8</v>
      </c>
      <c r="AQ1554">
        <v>4</v>
      </c>
      <c r="AR1554">
        <v>6</v>
      </c>
      <c r="AS1554">
        <v>10</v>
      </c>
      <c r="AT1554">
        <v>1.3</v>
      </c>
      <c r="AV1554">
        <v>2013</v>
      </c>
      <c r="AW1554">
        <v>107</v>
      </c>
      <c r="AX1554">
        <v>0.70299</v>
      </c>
      <c r="AY1554">
        <v>0.52015999999999996</v>
      </c>
      <c r="AZ1554">
        <v>0.5</v>
      </c>
      <c r="BA1554">
        <v>39</v>
      </c>
      <c r="BB1554">
        <v>20</v>
      </c>
      <c r="BC1554">
        <v>29</v>
      </c>
      <c r="BD1554">
        <v>54</v>
      </c>
      <c r="BE1554">
        <v>1.38</v>
      </c>
    </row>
    <row r="1555" spans="37:57" x14ac:dyDescent="0.3">
      <c r="AK1555">
        <v>2013</v>
      </c>
      <c r="AL1555">
        <v>108</v>
      </c>
      <c r="AM1555">
        <v>0.77764999999999995</v>
      </c>
      <c r="AN1555">
        <v>0.55993000000000004</v>
      </c>
      <c r="AO1555">
        <v>0.5</v>
      </c>
      <c r="AP1555">
        <v>3</v>
      </c>
      <c r="AQ1555">
        <v>2</v>
      </c>
      <c r="AR1555">
        <v>2</v>
      </c>
      <c r="AS1555">
        <v>4</v>
      </c>
      <c r="AT1555">
        <v>1.26</v>
      </c>
      <c r="AV1555">
        <v>2013</v>
      </c>
      <c r="AW1555">
        <v>108</v>
      </c>
      <c r="AX1555">
        <v>0.73372000000000004</v>
      </c>
      <c r="AY1555">
        <v>0.53678999999999999</v>
      </c>
      <c r="AZ1555">
        <v>0.5</v>
      </c>
      <c r="BA1555">
        <v>19</v>
      </c>
      <c r="BB1555">
        <v>10</v>
      </c>
      <c r="BC1555">
        <v>14</v>
      </c>
      <c r="BD1555">
        <v>25</v>
      </c>
      <c r="BE1555">
        <v>1.33</v>
      </c>
    </row>
    <row r="1556" spans="37:57" x14ac:dyDescent="0.3">
      <c r="AK1556">
        <v>2013</v>
      </c>
      <c r="AL1556">
        <v>109</v>
      </c>
      <c r="AM1556">
        <v>0.80193000000000003</v>
      </c>
      <c r="AN1556">
        <v>0.57240999999999997</v>
      </c>
      <c r="AO1556">
        <v>0.5</v>
      </c>
      <c r="AP1556">
        <v>2</v>
      </c>
      <c r="AQ1556">
        <v>1</v>
      </c>
      <c r="AR1556">
        <v>1</v>
      </c>
      <c r="AS1556">
        <v>2</v>
      </c>
      <c r="AT1556">
        <v>1.23</v>
      </c>
      <c r="AV1556">
        <v>2013</v>
      </c>
      <c r="AW1556">
        <v>109</v>
      </c>
      <c r="AX1556">
        <v>0.76234999999999997</v>
      </c>
      <c r="AY1556">
        <v>0.55196000000000001</v>
      </c>
      <c r="AZ1556">
        <v>0.5</v>
      </c>
      <c r="BA1556">
        <v>9</v>
      </c>
      <c r="BB1556">
        <v>5</v>
      </c>
      <c r="BC1556">
        <v>6</v>
      </c>
      <c r="BD1556">
        <v>11</v>
      </c>
      <c r="BE1556">
        <v>1.29</v>
      </c>
    </row>
    <row r="1557" spans="37:57" x14ac:dyDescent="0.3">
      <c r="AK1557">
        <v>2013</v>
      </c>
      <c r="AL1557" t="s">
        <v>10</v>
      </c>
      <c r="AM1557">
        <v>0.82416</v>
      </c>
      <c r="AN1557">
        <v>1</v>
      </c>
      <c r="AO1557">
        <v>1.21</v>
      </c>
      <c r="AP1557">
        <v>1</v>
      </c>
      <c r="AQ1557">
        <v>1</v>
      </c>
      <c r="AR1557">
        <v>1</v>
      </c>
      <c r="AS1557">
        <v>1</v>
      </c>
      <c r="AT1557">
        <v>1.21</v>
      </c>
      <c r="AV1557">
        <v>2013</v>
      </c>
      <c r="AW1557" t="s">
        <v>10</v>
      </c>
      <c r="AX1557">
        <v>0.78878999999999999</v>
      </c>
      <c r="AY1557">
        <v>1</v>
      </c>
      <c r="AZ1557">
        <v>1.27</v>
      </c>
      <c r="BA1557">
        <v>4</v>
      </c>
      <c r="BB1557">
        <v>4</v>
      </c>
      <c r="BC1557">
        <v>5</v>
      </c>
      <c r="BD1557">
        <v>5</v>
      </c>
      <c r="BE1557">
        <v>1.27</v>
      </c>
    </row>
    <row r="1558" spans="37:57" x14ac:dyDescent="0.3">
      <c r="AK1558">
        <v>2014</v>
      </c>
      <c r="AL1558">
        <v>0</v>
      </c>
      <c r="AM1558">
        <v>2.5600000000000002E-3</v>
      </c>
      <c r="AN1558">
        <v>2.5500000000000002E-3</v>
      </c>
      <c r="AO1558">
        <v>0.14000000000000001</v>
      </c>
      <c r="AP1558">
        <v>100000</v>
      </c>
      <c r="AQ1558">
        <v>255</v>
      </c>
      <c r="AR1558">
        <v>99782</v>
      </c>
      <c r="AS1558">
        <v>8035600</v>
      </c>
      <c r="AT1558">
        <v>80.36</v>
      </c>
      <c r="AV1558">
        <v>2014</v>
      </c>
      <c r="AW1558">
        <v>0</v>
      </c>
      <c r="AX1558">
        <v>1.7899999999999999E-3</v>
      </c>
      <c r="AY1558">
        <v>1.7899999999999999E-3</v>
      </c>
      <c r="AZ1558">
        <v>0.15</v>
      </c>
      <c r="BA1558">
        <v>100000</v>
      </c>
      <c r="BB1558">
        <v>179</v>
      </c>
      <c r="BC1558">
        <v>99847</v>
      </c>
      <c r="BD1558">
        <v>8405261</v>
      </c>
      <c r="BE1558">
        <v>84.05</v>
      </c>
    </row>
    <row r="1559" spans="37:57" x14ac:dyDescent="0.3">
      <c r="AK1559">
        <v>2014</v>
      </c>
      <c r="AL1559">
        <v>1</v>
      </c>
      <c r="AM1559">
        <v>2.0000000000000001E-4</v>
      </c>
      <c r="AN1559">
        <v>2.0000000000000001E-4</v>
      </c>
      <c r="AO1559">
        <v>0.5</v>
      </c>
      <c r="AP1559">
        <v>99745</v>
      </c>
      <c r="AQ1559">
        <v>20</v>
      </c>
      <c r="AR1559">
        <v>99735</v>
      </c>
      <c r="AS1559">
        <v>7935818</v>
      </c>
      <c r="AT1559">
        <v>79.56</v>
      </c>
      <c r="AV1559">
        <v>2014</v>
      </c>
      <c r="AW1559">
        <v>1</v>
      </c>
      <c r="AX1559">
        <v>2.3000000000000001E-4</v>
      </c>
      <c r="AY1559">
        <v>2.3000000000000001E-4</v>
      </c>
      <c r="AZ1559">
        <v>0.5</v>
      </c>
      <c r="BA1559">
        <v>99821</v>
      </c>
      <c r="BB1559">
        <v>23</v>
      </c>
      <c r="BC1559">
        <v>99809</v>
      </c>
      <c r="BD1559">
        <v>8305414</v>
      </c>
      <c r="BE1559">
        <v>83.2</v>
      </c>
    </row>
    <row r="1560" spans="37:57" x14ac:dyDescent="0.3">
      <c r="AK1560">
        <v>2014</v>
      </c>
      <c r="AL1560">
        <v>2</v>
      </c>
      <c r="AM1560">
        <v>5.0000000000000002E-5</v>
      </c>
      <c r="AN1560">
        <v>5.0000000000000002E-5</v>
      </c>
      <c r="AO1560">
        <v>0.5</v>
      </c>
      <c r="AP1560">
        <v>99725</v>
      </c>
      <c r="AQ1560">
        <v>5</v>
      </c>
      <c r="AR1560">
        <v>99722</v>
      </c>
      <c r="AS1560">
        <v>7836084</v>
      </c>
      <c r="AT1560">
        <v>78.58</v>
      </c>
      <c r="AV1560">
        <v>2014</v>
      </c>
      <c r="AW1560">
        <v>2</v>
      </c>
      <c r="AX1560">
        <v>4.0000000000000003E-5</v>
      </c>
      <c r="AY1560">
        <v>4.0000000000000003E-5</v>
      </c>
      <c r="AZ1560">
        <v>0.5</v>
      </c>
      <c r="BA1560">
        <v>99798</v>
      </c>
      <c r="BB1560">
        <v>4</v>
      </c>
      <c r="BC1560">
        <v>99796</v>
      </c>
      <c r="BD1560">
        <v>8205605</v>
      </c>
      <c r="BE1560">
        <v>82.22</v>
      </c>
    </row>
    <row r="1561" spans="37:57" x14ac:dyDescent="0.3">
      <c r="AK1561">
        <v>2014</v>
      </c>
      <c r="AL1561">
        <v>3</v>
      </c>
      <c r="AM1561">
        <v>1.4999999999999999E-4</v>
      </c>
      <c r="AN1561">
        <v>1.4999999999999999E-4</v>
      </c>
      <c r="AO1561">
        <v>0.5</v>
      </c>
      <c r="AP1561">
        <v>99720</v>
      </c>
      <c r="AQ1561">
        <v>15</v>
      </c>
      <c r="AR1561">
        <v>99712</v>
      </c>
      <c r="AS1561">
        <v>7736362</v>
      </c>
      <c r="AT1561">
        <v>77.58</v>
      </c>
      <c r="AV1561">
        <v>2014</v>
      </c>
      <c r="AW1561">
        <v>3</v>
      </c>
      <c r="AX1561">
        <v>9.0000000000000006E-5</v>
      </c>
      <c r="AY1561">
        <v>9.0000000000000006E-5</v>
      </c>
      <c r="AZ1561">
        <v>0.5</v>
      </c>
      <c r="BA1561">
        <v>99794</v>
      </c>
      <c r="BB1561">
        <v>9</v>
      </c>
      <c r="BC1561">
        <v>99790</v>
      </c>
      <c r="BD1561">
        <v>8105809</v>
      </c>
      <c r="BE1561">
        <v>81.23</v>
      </c>
    </row>
    <row r="1562" spans="37:57" x14ac:dyDescent="0.3">
      <c r="AK1562">
        <v>2014</v>
      </c>
      <c r="AL1562">
        <v>4</v>
      </c>
      <c r="AM1562">
        <v>3.0000000000000001E-5</v>
      </c>
      <c r="AN1562">
        <v>3.0000000000000001E-5</v>
      </c>
      <c r="AO1562">
        <v>0.5</v>
      </c>
      <c r="AP1562">
        <v>99705</v>
      </c>
      <c r="AQ1562">
        <v>3</v>
      </c>
      <c r="AR1562">
        <v>99703</v>
      </c>
      <c r="AS1562">
        <v>7636650</v>
      </c>
      <c r="AT1562">
        <v>76.59</v>
      </c>
      <c r="AV1562">
        <v>2014</v>
      </c>
      <c r="AW1562">
        <v>4</v>
      </c>
      <c r="AX1562">
        <v>9.0000000000000006E-5</v>
      </c>
      <c r="AY1562">
        <v>9.0000000000000006E-5</v>
      </c>
      <c r="AZ1562">
        <v>0.5</v>
      </c>
      <c r="BA1562">
        <v>99785</v>
      </c>
      <c r="BB1562">
        <v>9</v>
      </c>
      <c r="BC1562">
        <v>99781</v>
      </c>
      <c r="BD1562">
        <v>8006019</v>
      </c>
      <c r="BE1562">
        <v>80.23</v>
      </c>
    </row>
    <row r="1563" spans="37:57" x14ac:dyDescent="0.3">
      <c r="AK1563">
        <v>2014</v>
      </c>
      <c r="AL1563">
        <v>5</v>
      </c>
      <c r="AM1563">
        <v>6.9999999999999994E-5</v>
      </c>
      <c r="AN1563">
        <v>6.9999999999999994E-5</v>
      </c>
      <c r="AO1563">
        <v>0.5</v>
      </c>
      <c r="AP1563">
        <v>99701</v>
      </c>
      <c r="AQ1563">
        <v>7</v>
      </c>
      <c r="AR1563">
        <v>99698</v>
      </c>
      <c r="AS1563">
        <v>7536947</v>
      </c>
      <c r="AT1563">
        <v>75.599999999999994</v>
      </c>
      <c r="AV1563">
        <v>2014</v>
      </c>
      <c r="AW1563">
        <v>5</v>
      </c>
      <c r="AX1563">
        <v>1.2999999999999999E-4</v>
      </c>
      <c r="AY1563">
        <v>1.2E-4</v>
      </c>
      <c r="AZ1563">
        <v>0.5</v>
      </c>
      <c r="BA1563">
        <v>99777</v>
      </c>
      <c r="BB1563">
        <v>12</v>
      </c>
      <c r="BC1563">
        <v>99771</v>
      </c>
      <c r="BD1563">
        <v>7906238</v>
      </c>
      <c r="BE1563">
        <v>79.239999999999995</v>
      </c>
    </row>
    <row r="1564" spans="37:57" x14ac:dyDescent="0.3">
      <c r="AK1564">
        <v>2014</v>
      </c>
      <c r="AL1564">
        <v>6</v>
      </c>
      <c r="AM1564">
        <v>5.0000000000000002E-5</v>
      </c>
      <c r="AN1564">
        <v>5.0000000000000002E-5</v>
      </c>
      <c r="AO1564">
        <v>0.5</v>
      </c>
      <c r="AP1564">
        <v>99695</v>
      </c>
      <c r="AQ1564">
        <v>5</v>
      </c>
      <c r="AR1564">
        <v>99692</v>
      </c>
      <c r="AS1564">
        <v>7437249</v>
      </c>
      <c r="AT1564">
        <v>74.599999999999994</v>
      </c>
      <c r="AV1564">
        <v>2014</v>
      </c>
      <c r="AW1564">
        <v>6</v>
      </c>
      <c r="AX1564">
        <v>1.3999999999999999E-4</v>
      </c>
      <c r="AY1564">
        <v>1.3999999999999999E-4</v>
      </c>
      <c r="AZ1564">
        <v>0.5</v>
      </c>
      <c r="BA1564">
        <v>99764</v>
      </c>
      <c r="BB1564">
        <v>14</v>
      </c>
      <c r="BC1564">
        <v>99757</v>
      </c>
      <c r="BD1564">
        <v>7806467</v>
      </c>
      <c r="BE1564">
        <v>78.25</v>
      </c>
    </row>
    <row r="1565" spans="37:57" x14ac:dyDescent="0.3">
      <c r="AK1565">
        <v>2014</v>
      </c>
      <c r="AL1565">
        <v>7</v>
      </c>
      <c r="AM1565">
        <v>1E-4</v>
      </c>
      <c r="AN1565">
        <v>1E-4</v>
      </c>
      <c r="AO1565">
        <v>0.5</v>
      </c>
      <c r="AP1565">
        <v>99690</v>
      </c>
      <c r="AQ1565">
        <v>10</v>
      </c>
      <c r="AR1565">
        <v>99684</v>
      </c>
      <c r="AS1565">
        <v>7337557</v>
      </c>
      <c r="AT1565">
        <v>73.599999999999994</v>
      </c>
      <c r="AV1565">
        <v>2014</v>
      </c>
      <c r="AW1565">
        <v>7</v>
      </c>
      <c r="AX1565">
        <v>4.0000000000000003E-5</v>
      </c>
      <c r="AY1565">
        <v>4.0000000000000003E-5</v>
      </c>
      <c r="AZ1565">
        <v>0.5</v>
      </c>
      <c r="BA1565">
        <v>99750</v>
      </c>
      <c r="BB1565">
        <v>4</v>
      </c>
      <c r="BC1565">
        <v>99748</v>
      </c>
      <c r="BD1565">
        <v>7706710</v>
      </c>
      <c r="BE1565">
        <v>77.260000000000005</v>
      </c>
    </row>
    <row r="1566" spans="37:57" x14ac:dyDescent="0.3">
      <c r="AK1566">
        <v>2014</v>
      </c>
      <c r="AL1566">
        <v>8</v>
      </c>
      <c r="AM1566">
        <v>3.0000000000000001E-5</v>
      </c>
      <c r="AN1566">
        <v>3.0000000000000001E-5</v>
      </c>
      <c r="AO1566">
        <v>0.5</v>
      </c>
      <c r="AP1566">
        <v>99679</v>
      </c>
      <c r="AQ1566">
        <v>3</v>
      </c>
      <c r="AR1566">
        <v>99678</v>
      </c>
      <c r="AS1566">
        <v>7237872</v>
      </c>
      <c r="AT1566">
        <v>72.61</v>
      </c>
      <c r="AV1566">
        <v>2014</v>
      </c>
      <c r="AW1566">
        <v>8</v>
      </c>
      <c r="AX1566">
        <v>6.9999999999999994E-5</v>
      </c>
      <c r="AY1566">
        <v>6.9999999999999994E-5</v>
      </c>
      <c r="AZ1566">
        <v>0.5</v>
      </c>
      <c r="BA1566">
        <v>99746</v>
      </c>
      <c r="BB1566">
        <v>7</v>
      </c>
      <c r="BC1566">
        <v>99743</v>
      </c>
      <c r="BD1566">
        <v>7606962</v>
      </c>
      <c r="BE1566">
        <v>76.260000000000005</v>
      </c>
    </row>
    <row r="1567" spans="37:57" x14ac:dyDescent="0.3">
      <c r="AK1567">
        <v>2014</v>
      </c>
      <c r="AL1567">
        <v>9</v>
      </c>
      <c r="AM1567">
        <v>4.0000000000000003E-5</v>
      </c>
      <c r="AN1567">
        <v>4.0000000000000003E-5</v>
      </c>
      <c r="AO1567">
        <v>0.5</v>
      </c>
      <c r="AP1567">
        <v>99676</v>
      </c>
      <c r="AQ1567">
        <v>4</v>
      </c>
      <c r="AR1567">
        <v>99674</v>
      </c>
      <c r="AS1567">
        <v>7138195</v>
      </c>
      <c r="AT1567">
        <v>71.61</v>
      </c>
      <c r="AV1567">
        <v>2014</v>
      </c>
      <c r="AW1567">
        <v>9</v>
      </c>
      <c r="AX1567">
        <v>6.0000000000000002E-5</v>
      </c>
      <c r="AY1567">
        <v>6.0000000000000002E-5</v>
      </c>
      <c r="AZ1567">
        <v>0.5</v>
      </c>
      <c r="BA1567">
        <v>99739</v>
      </c>
      <c r="BB1567">
        <v>6</v>
      </c>
      <c r="BC1567">
        <v>99736</v>
      </c>
      <c r="BD1567">
        <v>7507219</v>
      </c>
      <c r="BE1567">
        <v>75.27</v>
      </c>
    </row>
    <row r="1568" spans="37:57" x14ac:dyDescent="0.3">
      <c r="AK1568">
        <v>2014</v>
      </c>
      <c r="AL1568">
        <v>10</v>
      </c>
      <c r="AM1568">
        <v>2.0000000000000002E-5</v>
      </c>
      <c r="AN1568">
        <v>2.0000000000000002E-5</v>
      </c>
      <c r="AO1568">
        <v>0.5</v>
      </c>
      <c r="AP1568">
        <v>99672</v>
      </c>
      <c r="AQ1568">
        <v>2</v>
      </c>
      <c r="AR1568">
        <v>99671</v>
      </c>
      <c r="AS1568">
        <v>7038521</v>
      </c>
      <c r="AT1568">
        <v>70.62</v>
      </c>
      <c r="AV1568">
        <v>2014</v>
      </c>
      <c r="AW1568">
        <v>10</v>
      </c>
      <c r="AX1568">
        <v>4.0000000000000003E-5</v>
      </c>
      <c r="AY1568">
        <v>4.0000000000000003E-5</v>
      </c>
      <c r="AZ1568">
        <v>0.5</v>
      </c>
      <c r="BA1568">
        <v>99733</v>
      </c>
      <c r="BB1568">
        <v>4</v>
      </c>
      <c r="BC1568">
        <v>99732</v>
      </c>
      <c r="BD1568">
        <v>7407483</v>
      </c>
      <c r="BE1568">
        <v>74.27</v>
      </c>
    </row>
    <row r="1569" spans="37:57" x14ac:dyDescent="0.3">
      <c r="AK1569">
        <v>2014</v>
      </c>
      <c r="AL1569">
        <v>11</v>
      </c>
      <c r="AM1569">
        <v>6.0000000000000002E-5</v>
      </c>
      <c r="AN1569">
        <v>6.0000000000000002E-5</v>
      </c>
      <c r="AO1569">
        <v>0.5</v>
      </c>
      <c r="AP1569">
        <v>99670</v>
      </c>
      <c r="AQ1569">
        <v>6</v>
      </c>
      <c r="AR1569">
        <v>99668</v>
      </c>
      <c r="AS1569">
        <v>6938849</v>
      </c>
      <c r="AT1569">
        <v>69.62</v>
      </c>
      <c r="AV1569">
        <v>2014</v>
      </c>
      <c r="AW1569">
        <v>11</v>
      </c>
      <c r="AX1569">
        <v>8.0000000000000007E-5</v>
      </c>
      <c r="AY1569">
        <v>8.0000000000000007E-5</v>
      </c>
      <c r="AZ1569">
        <v>0.5</v>
      </c>
      <c r="BA1569">
        <v>99730</v>
      </c>
      <c r="BB1569">
        <v>8</v>
      </c>
      <c r="BC1569">
        <v>99726</v>
      </c>
      <c r="BD1569">
        <v>7307751</v>
      </c>
      <c r="BE1569">
        <v>73.28</v>
      </c>
    </row>
    <row r="1570" spans="37:57" x14ac:dyDescent="0.3">
      <c r="AK1570">
        <v>2014</v>
      </c>
      <c r="AL1570">
        <v>12</v>
      </c>
      <c r="AM1570">
        <v>1.1E-4</v>
      </c>
      <c r="AN1570">
        <v>1.1E-4</v>
      </c>
      <c r="AO1570">
        <v>0.5</v>
      </c>
      <c r="AP1570">
        <v>99665</v>
      </c>
      <c r="AQ1570">
        <v>11</v>
      </c>
      <c r="AR1570">
        <v>99659</v>
      </c>
      <c r="AS1570">
        <v>6839182</v>
      </c>
      <c r="AT1570">
        <v>68.62</v>
      </c>
      <c r="AV1570">
        <v>2014</v>
      </c>
      <c r="AW1570">
        <v>12</v>
      </c>
      <c r="AX1570">
        <v>4.0000000000000003E-5</v>
      </c>
      <c r="AY1570">
        <v>4.0000000000000003E-5</v>
      </c>
      <c r="AZ1570">
        <v>0.5</v>
      </c>
      <c r="BA1570">
        <v>99722</v>
      </c>
      <c r="BB1570">
        <v>4</v>
      </c>
      <c r="BC1570">
        <v>99720</v>
      </c>
      <c r="BD1570">
        <v>7208026</v>
      </c>
      <c r="BE1570">
        <v>72.28</v>
      </c>
    </row>
    <row r="1571" spans="37:57" x14ac:dyDescent="0.3">
      <c r="AK1571">
        <v>2014</v>
      </c>
      <c r="AL1571">
        <v>13</v>
      </c>
      <c r="AM1571">
        <v>1.2999999999999999E-4</v>
      </c>
      <c r="AN1571">
        <v>1.2999999999999999E-4</v>
      </c>
      <c r="AO1571">
        <v>0.5</v>
      </c>
      <c r="AP1571">
        <v>99654</v>
      </c>
      <c r="AQ1571">
        <v>13</v>
      </c>
      <c r="AR1571">
        <v>99647</v>
      </c>
      <c r="AS1571">
        <v>6739522</v>
      </c>
      <c r="AT1571">
        <v>67.63</v>
      </c>
      <c r="AV1571">
        <v>2014</v>
      </c>
      <c r="AW1571">
        <v>13</v>
      </c>
      <c r="AX1571">
        <v>8.0000000000000007E-5</v>
      </c>
      <c r="AY1571">
        <v>8.0000000000000007E-5</v>
      </c>
      <c r="AZ1571">
        <v>0.5</v>
      </c>
      <c r="BA1571">
        <v>99718</v>
      </c>
      <c r="BB1571">
        <v>8</v>
      </c>
      <c r="BC1571">
        <v>99714</v>
      </c>
      <c r="BD1571">
        <v>7108306</v>
      </c>
      <c r="BE1571">
        <v>71.28</v>
      </c>
    </row>
    <row r="1572" spans="37:57" x14ac:dyDescent="0.3">
      <c r="AK1572">
        <v>2014</v>
      </c>
      <c r="AL1572">
        <v>14</v>
      </c>
      <c r="AM1572">
        <v>1E-4</v>
      </c>
      <c r="AN1572">
        <v>1E-4</v>
      </c>
      <c r="AO1572">
        <v>0.5</v>
      </c>
      <c r="AP1572">
        <v>99640</v>
      </c>
      <c r="AQ1572">
        <v>10</v>
      </c>
      <c r="AR1572">
        <v>99635</v>
      </c>
      <c r="AS1572">
        <v>6639875</v>
      </c>
      <c r="AT1572">
        <v>66.64</v>
      </c>
      <c r="AV1572">
        <v>2014</v>
      </c>
      <c r="AW1572">
        <v>14</v>
      </c>
      <c r="AX1572">
        <v>6.0000000000000002E-5</v>
      </c>
      <c r="AY1572">
        <v>6.0000000000000002E-5</v>
      </c>
      <c r="AZ1572">
        <v>0.5</v>
      </c>
      <c r="BA1572">
        <v>99710</v>
      </c>
      <c r="BB1572">
        <v>6</v>
      </c>
      <c r="BC1572">
        <v>99707</v>
      </c>
      <c r="BD1572">
        <v>7008592</v>
      </c>
      <c r="BE1572">
        <v>70.290000000000006</v>
      </c>
    </row>
    <row r="1573" spans="37:57" x14ac:dyDescent="0.3">
      <c r="AK1573">
        <v>2014</v>
      </c>
      <c r="AL1573">
        <v>15</v>
      </c>
      <c r="AM1573">
        <v>1.6000000000000001E-4</v>
      </c>
      <c r="AN1573">
        <v>1.6000000000000001E-4</v>
      </c>
      <c r="AO1573">
        <v>0.5</v>
      </c>
      <c r="AP1573">
        <v>99630</v>
      </c>
      <c r="AQ1573">
        <v>16</v>
      </c>
      <c r="AR1573">
        <v>99623</v>
      </c>
      <c r="AS1573">
        <v>6540240</v>
      </c>
      <c r="AT1573">
        <v>65.650000000000006</v>
      </c>
      <c r="AV1573">
        <v>2014</v>
      </c>
      <c r="AW1573">
        <v>15</v>
      </c>
      <c r="AX1573">
        <v>1.7000000000000001E-4</v>
      </c>
      <c r="AY1573">
        <v>1.7000000000000001E-4</v>
      </c>
      <c r="AZ1573">
        <v>0.5</v>
      </c>
      <c r="BA1573">
        <v>99704</v>
      </c>
      <c r="BB1573">
        <v>17</v>
      </c>
      <c r="BC1573">
        <v>99695</v>
      </c>
      <c r="BD1573">
        <v>6908885</v>
      </c>
      <c r="BE1573">
        <v>69.290000000000006</v>
      </c>
    </row>
    <row r="1574" spans="37:57" x14ac:dyDescent="0.3">
      <c r="AK1574">
        <v>2014</v>
      </c>
      <c r="AL1574">
        <v>16</v>
      </c>
      <c r="AM1574">
        <v>2.5000000000000001E-4</v>
      </c>
      <c r="AN1574">
        <v>2.5000000000000001E-4</v>
      </c>
      <c r="AO1574">
        <v>0.5</v>
      </c>
      <c r="AP1574">
        <v>99615</v>
      </c>
      <c r="AQ1574">
        <v>25</v>
      </c>
      <c r="AR1574">
        <v>99602</v>
      </c>
      <c r="AS1574">
        <v>6440618</v>
      </c>
      <c r="AT1574">
        <v>64.66</v>
      </c>
      <c r="AV1574">
        <v>2014</v>
      </c>
      <c r="AW1574">
        <v>16</v>
      </c>
      <c r="AX1574">
        <v>1E-4</v>
      </c>
      <c r="AY1574">
        <v>1E-4</v>
      </c>
      <c r="AZ1574">
        <v>0.5</v>
      </c>
      <c r="BA1574">
        <v>99687</v>
      </c>
      <c r="BB1574">
        <v>10</v>
      </c>
      <c r="BC1574">
        <v>99682</v>
      </c>
      <c r="BD1574">
        <v>6809190</v>
      </c>
      <c r="BE1574">
        <v>68.31</v>
      </c>
    </row>
    <row r="1575" spans="37:57" x14ac:dyDescent="0.3">
      <c r="AK1575">
        <v>2014</v>
      </c>
      <c r="AL1575">
        <v>17</v>
      </c>
      <c r="AM1575">
        <v>2.7999999999999998E-4</v>
      </c>
      <c r="AN1575">
        <v>2.7999999999999998E-4</v>
      </c>
      <c r="AO1575">
        <v>0.5</v>
      </c>
      <c r="AP1575">
        <v>99590</v>
      </c>
      <c r="AQ1575">
        <v>28</v>
      </c>
      <c r="AR1575">
        <v>99576</v>
      </c>
      <c r="AS1575">
        <v>6341015</v>
      </c>
      <c r="AT1575">
        <v>63.67</v>
      </c>
      <c r="AV1575">
        <v>2014</v>
      </c>
      <c r="AW1575">
        <v>17</v>
      </c>
      <c r="AX1575">
        <v>2.0000000000000001E-4</v>
      </c>
      <c r="AY1575">
        <v>2.0000000000000001E-4</v>
      </c>
      <c r="AZ1575">
        <v>0.5</v>
      </c>
      <c r="BA1575">
        <v>99677</v>
      </c>
      <c r="BB1575">
        <v>20</v>
      </c>
      <c r="BC1575">
        <v>99667</v>
      </c>
      <c r="BD1575">
        <v>6709508</v>
      </c>
      <c r="BE1575">
        <v>67.31</v>
      </c>
    </row>
    <row r="1576" spans="37:57" x14ac:dyDescent="0.3">
      <c r="AK1576">
        <v>2014</v>
      </c>
      <c r="AL1576">
        <v>18</v>
      </c>
      <c r="AM1576">
        <v>3.3E-4</v>
      </c>
      <c r="AN1576">
        <v>3.3E-4</v>
      </c>
      <c r="AO1576">
        <v>0.5</v>
      </c>
      <c r="AP1576">
        <v>99562</v>
      </c>
      <c r="AQ1576">
        <v>33</v>
      </c>
      <c r="AR1576">
        <v>99546</v>
      </c>
      <c r="AS1576">
        <v>6241439</v>
      </c>
      <c r="AT1576">
        <v>62.69</v>
      </c>
      <c r="AV1576">
        <v>2014</v>
      </c>
      <c r="AW1576">
        <v>18</v>
      </c>
      <c r="AX1576">
        <v>1.7000000000000001E-4</v>
      </c>
      <c r="AY1576">
        <v>1.7000000000000001E-4</v>
      </c>
      <c r="AZ1576">
        <v>0.5</v>
      </c>
      <c r="BA1576">
        <v>99657</v>
      </c>
      <c r="BB1576">
        <v>17</v>
      </c>
      <c r="BC1576">
        <v>99649</v>
      </c>
      <c r="BD1576">
        <v>6609841</v>
      </c>
      <c r="BE1576">
        <v>66.33</v>
      </c>
    </row>
    <row r="1577" spans="37:57" x14ac:dyDescent="0.3">
      <c r="AK1577">
        <v>2014</v>
      </c>
      <c r="AL1577">
        <v>19</v>
      </c>
      <c r="AM1577">
        <v>4.6999999999999999E-4</v>
      </c>
      <c r="AN1577">
        <v>4.6999999999999999E-4</v>
      </c>
      <c r="AO1577">
        <v>0.5</v>
      </c>
      <c r="AP1577">
        <v>99529</v>
      </c>
      <c r="AQ1577">
        <v>47</v>
      </c>
      <c r="AR1577">
        <v>99506</v>
      </c>
      <c r="AS1577">
        <v>6141893</v>
      </c>
      <c r="AT1577">
        <v>61.71</v>
      </c>
      <c r="AV1577">
        <v>2014</v>
      </c>
      <c r="AW1577">
        <v>19</v>
      </c>
      <c r="AX1577">
        <v>2.4000000000000001E-4</v>
      </c>
      <c r="AY1577">
        <v>2.4000000000000001E-4</v>
      </c>
      <c r="AZ1577">
        <v>0.5</v>
      </c>
      <c r="BA1577">
        <v>99640</v>
      </c>
      <c r="BB1577">
        <v>24</v>
      </c>
      <c r="BC1577">
        <v>99628</v>
      </c>
      <c r="BD1577">
        <v>6510192</v>
      </c>
      <c r="BE1577">
        <v>65.34</v>
      </c>
    </row>
    <row r="1578" spans="37:57" x14ac:dyDescent="0.3">
      <c r="AK1578">
        <v>2014</v>
      </c>
      <c r="AL1578">
        <v>20</v>
      </c>
      <c r="AM1578">
        <v>6.9999999999999999E-4</v>
      </c>
      <c r="AN1578">
        <v>6.9999999999999999E-4</v>
      </c>
      <c r="AO1578">
        <v>0.5</v>
      </c>
      <c r="AP1578">
        <v>99483</v>
      </c>
      <c r="AQ1578">
        <v>69</v>
      </c>
      <c r="AR1578">
        <v>99448</v>
      </c>
      <c r="AS1578">
        <v>6042387</v>
      </c>
      <c r="AT1578">
        <v>60.74</v>
      </c>
      <c r="AV1578">
        <v>2014</v>
      </c>
      <c r="AW1578">
        <v>20</v>
      </c>
      <c r="AX1578">
        <v>1.8000000000000001E-4</v>
      </c>
      <c r="AY1578">
        <v>1.8000000000000001E-4</v>
      </c>
      <c r="AZ1578">
        <v>0.5</v>
      </c>
      <c r="BA1578">
        <v>99616</v>
      </c>
      <c r="BB1578">
        <v>18</v>
      </c>
      <c r="BC1578">
        <v>99607</v>
      </c>
      <c r="BD1578">
        <v>6410564</v>
      </c>
      <c r="BE1578">
        <v>64.349999999999994</v>
      </c>
    </row>
    <row r="1579" spans="37:57" x14ac:dyDescent="0.3">
      <c r="AK1579">
        <v>2014</v>
      </c>
      <c r="AL1579">
        <v>21</v>
      </c>
      <c r="AM1579">
        <v>6.0999999999999997E-4</v>
      </c>
      <c r="AN1579">
        <v>6.0999999999999997E-4</v>
      </c>
      <c r="AO1579">
        <v>0.5</v>
      </c>
      <c r="AP1579">
        <v>99413</v>
      </c>
      <c r="AQ1579">
        <v>60</v>
      </c>
      <c r="AR1579">
        <v>99383</v>
      </c>
      <c r="AS1579">
        <v>5942939</v>
      </c>
      <c r="AT1579">
        <v>59.78</v>
      </c>
      <c r="AV1579">
        <v>2014</v>
      </c>
      <c r="AW1579">
        <v>21</v>
      </c>
      <c r="AX1579">
        <v>1.1E-4</v>
      </c>
      <c r="AY1579">
        <v>1.1E-4</v>
      </c>
      <c r="AZ1579">
        <v>0.5</v>
      </c>
      <c r="BA1579">
        <v>99598</v>
      </c>
      <c r="BB1579">
        <v>11</v>
      </c>
      <c r="BC1579">
        <v>99593</v>
      </c>
      <c r="BD1579">
        <v>6310957</v>
      </c>
      <c r="BE1579">
        <v>63.36</v>
      </c>
    </row>
    <row r="1580" spans="37:57" x14ac:dyDescent="0.3">
      <c r="AK1580">
        <v>2014</v>
      </c>
      <c r="AL1580">
        <v>22</v>
      </c>
      <c r="AM1580">
        <v>5.5000000000000003E-4</v>
      </c>
      <c r="AN1580">
        <v>5.5000000000000003E-4</v>
      </c>
      <c r="AO1580">
        <v>0.5</v>
      </c>
      <c r="AP1580">
        <v>99353</v>
      </c>
      <c r="AQ1580">
        <v>55</v>
      </c>
      <c r="AR1580">
        <v>99325</v>
      </c>
      <c r="AS1580">
        <v>5843556</v>
      </c>
      <c r="AT1580">
        <v>58.82</v>
      </c>
      <c r="AV1580">
        <v>2014</v>
      </c>
      <c r="AW1580">
        <v>22</v>
      </c>
      <c r="AX1580">
        <v>3.3E-4</v>
      </c>
      <c r="AY1580">
        <v>3.3E-4</v>
      </c>
      <c r="AZ1580">
        <v>0.5</v>
      </c>
      <c r="BA1580">
        <v>99587</v>
      </c>
      <c r="BB1580">
        <v>33</v>
      </c>
      <c r="BC1580">
        <v>99571</v>
      </c>
      <c r="BD1580">
        <v>6211365</v>
      </c>
      <c r="BE1580">
        <v>62.37</v>
      </c>
    </row>
    <row r="1581" spans="37:57" x14ac:dyDescent="0.3">
      <c r="AK1581">
        <v>2014</v>
      </c>
      <c r="AL1581">
        <v>23</v>
      </c>
      <c r="AM1581">
        <v>7.6999999999999996E-4</v>
      </c>
      <c r="AN1581">
        <v>7.6999999999999996E-4</v>
      </c>
      <c r="AO1581">
        <v>0.5</v>
      </c>
      <c r="AP1581">
        <v>99298</v>
      </c>
      <c r="AQ1581">
        <v>76</v>
      </c>
      <c r="AR1581">
        <v>99260</v>
      </c>
      <c r="AS1581">
        <v>5744231</v>
      </c>
      <c r="AT1581">
        <v>57.85</v>
      </c>
      <c r="AV1581">
        <v>2014</v>
      </c>
      <c r="AW1581">
        <v>23</v>
      </c>
      <c r="AX1581">
        <v>2.0000000000000001E-4</v>
      </c>
      <c r="AY1581">
        <v>2.0000000000000001E-4</v>
      </c>
      <c r="AZ1581">
        <v>0.5</v>
      </c>
      <c r="BA1581">
        <v>99554</v>
      </c>
      <c r="BB1581">
        <v>20</v>
      </c>
      <c r="BC1581">
        <v>99544</v>
      </c>
      <c r="BD1581">
        <v>6111794</v>
      </c>
      <c r="BE1581">
        <v>61.39</v>
      </c>
    </row>
    <row r="1582" spans="37:57" x14ac:dyDescent="0.3">
      <c r="AK1582">
        <v>2014</v>
      </c>
      <c r="AL1582">
        <v>24</v>
      </c>
      <c r="AM1582">
        <v>6.2E-4</v>
      </c>
      <c r="AN1582">
        <v>6.2E-4</v>
      </c>
      <c r="AO1582">
        <v>0.5</v>
      </c>
      <c r="AP1582">
        <v>99222</v>
      </c>
      <c r="AQ1582">
        <v>62</v>
      </c>
      <c r="AR1582">
        <v>99191</v>
      </c>
      <c r="AS1582">
        <v>5644971</v>
      </c>
      <c r="AT1582">
        <v>56.89</v>
      </c>
      <c r="AV1582">
        <v>2014</v>
      </c>
      <c r="AW1582">
        <v>24</v>
      </c>
      <c r="AX1582">
        <v>3.4000000000000002E-4</v>
      </c>
      <c r="AY1582">
        <v>3.4000000000000002E-4</v>
      </c>
      <c r="AZ1582">
        <v>0.5</v>
      </c>
      <c r="BA1582">
        <v>99534</v>
      </c>
      <c r="BB1582">
        <v>34</v>
      </c>
      <c r="BC1582">
        <v>99517</v>
      </c>
      <c r="BD1582">
        <v>6012250</v>
      </c>
      <c r="BE1582">
        <v>60.4</v>
      </c>
    </row>
    <row r="1583" spans="37:57" x14ac:dyDescent="0.3">
      <c r="AK1583">
        <v>2014</v>
      </c>
      <c r="AL1583">
        <v>25</v>
      </c>
      <c r="AM1583">
        <v>7.5000000000000002E-4</v>
      </c>
      <c r="AN1583">
        <v>7.5000000000000002E-4</v>
      </c>
      <c r="AO1583">
        <v>0.5</v>
      </c>
      <c r="AP1583">
        <v>99160</v>
      </c>
      <c r="AQ1583">
        <v>74</v>
      </c>
      <c r="AR1583">
        <v>99123</v>
      </c>
      <c r="AS1583">
        <v>5545780</v>
      </c>
      <c r="AT1583">
        <v>55.93</v>
      </c>
      <c r="AV1583">
        <v>2014</v>
      </c>
      <c r="AW1583">
        <v>25</v>
      </c>
      <c r="AX1583">
        <v>2.3000000000000001E-4</v>
      </c>
      <c r="AY1583">
        <v>2.3000000000000001E-4</v>
      </c>
      <c r="AZ1583">
        <v>0.5</v>
      </c>
      <c r="BA1583">
        <v>99500</v>
      </c>
      <c r="BB1583">
        <v>23</v>
      </c>
      <c r="BC1583">
        <v>99489</v>
      </c>
      <c r="BD1583">
        <v>5912733</v>
      </c>
      <c r="BE1583">
        <v>59.42</v>
      </c>
    </row>
    <row r="1584" spans="37:57" x14ac:dyDescent="0.3">
      <c r="AK1584">
        <v>2014</v>
      </c>
      <c r="AL1584">
        <v>26</v>
      </c>
      <c r="AM1584">
        <v>5.9999999999999995E-4</v>
      </c>
      <c r="AN1584">
        <v>5.9999999999999995E-4</v>
      </c>
      <c r="AO1584">
        <v>0.5</v>
      </c>
      <c r="AP1584">
        <v>99086</v>
      </c>
      <c r="AQ1584">
        <v>59</v>
      </c>
      <c r="AR1584">
        <v>99056</v>
      </c>
      <c r="AS1584">
        <v>5446657</v>
      </c>
      <c r="AT1584">
        <v>54.97</v>
      </c>
      <c r="AV1584">
        <v>2014</v>
      </c>
      <c r="AW1584">
        <v>26</v>
      </c>
      <c r="AX1584">
        <v>3.4000000000000002E-4</v>
      </c>
      <c r="AY1584">
        <v>3.4000000000000002E-4</v>
      </c>
      <c r="AZ1584">
        <v>0.5</v>
      </c>
      <c r="BA1584">
        <v>99477</v>
      </c>
      <c r="BB1584">
        <v>34</v>
      </c>
      <c r="BC1584">
        <v>99460</v>
      </c>
      <c r="BD1584">
        <v>5813244</v>
      </c>
      <c r="BE1584">
        <v>58.44</v>
      </c>
    </row>
    <row r="1585" spans="37:57" x14ac:dyDescent="0.3">
      <c r="AK1585">
        <v>2014</v>
      </c>
      <c r="AL1585">
        <v>27</v>
      </c>
      <c r="AM1585">
        <v>6.6E-4</v>
      </c>
      <c r="AN1585">
        <v>6.6E-4</v>
      </c>
      <c r="AO1585">
        <v>0.5</v>
      </c>
      <c r="AP1585">
        <v>99027</v>
      </c>
      <c r="AQ1585">
        <v>65</v>
      </c>
      <c r="AR1585">
        <v>98994</v>
      </c>
      <c r="AS1585">
        <v>5347600</v>
      </c>
      <c r="AT1585">
        <v>54</v>
      </c>
      <c r="AV1585">
        <v>2014</v>
      </c>
      <c r="AW1585">
        <v>27</v>
      </c>
      <c r="AX1585">
        <v>2.9E-4</v>
      </c>
      <c r="AY1585">
        <v>2.9E-4</v>
      </c>
      <c r="AZ1585">
        <v>0.5</v>
      </c>
      <c r="BA1585">
        <v>99443</v>
      </c>
      <c r="BB1585">
        <v>29</v>
      </c>
      <c r="BC1585">
        <v>99429</v>
      </c>
      <c r="BD1585">
        <v>5713784</v>
      </c>
      <c r="BE1585">
        <v>57.46</v>
      </c>
    </row>
    <row r="1586" spans="37:57" x14ac:dyDescent="0.3">
      <c r="AK1586">
        <v>2014</v>
      </c>
      <c r="AL1586">
        <v>28</v>
      </c>
      <c r="AM1586">
        <v>6.6E-4</v>
      </c>
      <c r="AN1586">
        <v>6.6E-4</v>
      </c>
      <c r="AO1586">
        <v>0.5</v>
      </c>
      <c r="AP1586">
        <v>98961</v>
      </c>
      <c r="AQ1586">
        <v>65</v>
      </c>
      <c r="AR1586">
        <v>98929</v>
      </c>
      <c r="AS1586">
        <v>5248606</v>
      </c>
      <c r="AT1586">
        <v>53.04</v>
      </c>
      <c r="AV1586">
        <v>2014</v>
      </c>
      <c r="AW1586">
        <v>28</v>
      </c>
      <c r="AX1586">
        <v>1.6000000000000001E-4</v>
      </c>
      <c r="AY1586">
        <v>1.6000000000000001E-4</v>
      </c>
      <c r="AZ1586">
        <v>0.5</v>
      </c>
      <c r="BA1586">
        <v>99415</v>
      </c>
      <c r="BB1586">
        <v>16</v>
      </c>
      <c r="BC1586">
        <v>99407</v>
      </c>
      <c r="BD1586">
        <v>5614355</v>
      </c>
      <c r="BE1586">
        <v>56.47</v>
      </c>
    </row>
    <row r="1587" spans="37:57" x14ac:dyDescent="0.3">
      <c r="AK1587">
        <v>2014</v>
      </c>
      <c r="AL1587">
        <v>29</v>
      </c>
      <c r="AM1587">
        <v>7.6999999999999996E-4</v>
      </c>
      <c r="AN1587">
        <v>7.6999999999999996E-4</v>
      </c>
      <c r="AO1587">
        <v>0.5</v>
      </c>
      <c r="AP1587">
        <v>98896</v>
      </c>
      <c r="AQ1587">
        <v>76</v>
      </c>
      <c r="AR1587">
        <v>98858</v>
      </c>
      <c r="AS1587">
        <v>5149678</v>
      </c>
      <c r="AT1587">
        <v>52.07</v>
      </c>
      <c r="AV1587">
        <v>2014</v>
      </c>
      <c r="AW1587">
        <v>29</v>
      </c>
      <c r="AX1587">
        <v>3.6999999999999999E-4</v>
      </c>
      <c r="AY1587">
        <v>3.6999999999999999E-4</v>
      </c>
      <c r="AZ1587">
        <v>0.5</v>
      </c>
      <c r="BA1587">
        <v>99399</v>
      </c>
      <c r="BB1587">
        <v>36</v>
      </c>
      <c r="BC1587">
        <v>99381</v>
      </c>
      <c r="BD1587">
        <v>5514948</v>
      </c>
      <c r="BE1587">
        <v>55.48</v>
      </c>
    </row>
    <row r="1588" spans="37:57" x14ac:dyDescent="0.3">
      <c r="AK1588">
        <v>2014</v>
      </c>
      <c r="AL1588">
        <v>30</v>
      </c>
      <c r="AM1588">
        <v>8.4999999999999995E-4</v>
      </c>
      <c r="AN1588">
        <v>8.4999999999999995E-4</v>
      </c>
      <c r="AO1588">
        <v>0.5</v>
      </c>
      <c r="AP1588">
        <v>98820</v>
      </c>
      <c r="AQ1588">
        <v>84</v>
      </c>
      <c r="AR1588">
        <v>98778</v>
      </c>
      <c r="AS1588">
        <v>5050820</v>
      </c>
      <c r="AT1588">
        <v>51.11</v>
      </c>
      <c r="AV1588">
        <v>2014</v>
      </c>
      <c r="AW1588">
        <v>30</v>
      </c>
      <c r="AX1588">
        <v>3.1E-4</v>
      </c>
      <c r="AY1588">
        <v>3.1E-4</v>
      </c>
      <c r="AZ1588">
        <v>0.5</v>
      </c>
      <c r="BA1588">
        <v>99362</v>
      </c>
      <c r="BB1588">
        <v>30</v>
      </c>
      <c r="BC1588">
        <v>99347</v>
      </c>
      <c r="BD1588">
        <v>5415567</v>
      </c>
      <c r="BE1588">
        <v>54.5</v>
      </c>
    </row>
    <row r="1589" spans="37:57" x14ac:dyDescent="0.3">
      <c r="AK1589">
        <v>2014</v>
      </c>
      <c r="AL1589">
        <v>31</v>
      </c>
      <c r="AM1589">
        <v>6.8000000000000005E-4</v>
      </c>
      <c r="AN1589">
        <v>6.8000000000000005E-4</v>
      </c>
      <c r="AO1589">
        <v>0.5</v>
      </c>
      <c r="AP1589">
        <v>98736</v>
      </c>
      <c r="AQ1589">
        <v>67</v>
      </c>
      <c r="AR1589">
        <v>98702</v>
      </c>
      <c r="AS1589">
        <v>4952042</v>
      </c>
      <c r="AT1589">
        <v>50.15</v>
      </c>
      <c r="AV1589">
        <v>2014</v>
      </c>
      <c r="AW1589">
        <v>31</v>
      </c>
      <c r="AX1589">
        <v>2.9E-4</v>
      </c>
      <c r="AY1589">
        <v>2.9E-4</v>
      </c>
      <c r="AZ1589">
        <v>0.5</v>
      </c>
      <c r="BA1589">
        <v>99332</v>
      </c>
      <c r="BB1589">
        <v>29</v>
      </c>
      <c r="BC1589">
        <v>99317</v>
      </c>
      <c r="BD1589">
        <v>5316220</v>
      </c>
      <c r="BE1589">
        <v>53.52</v>
      </c>
    </row>
    <row r="1590" spans="37:57" x14ac:dyDescent="0.3">
      <c r="AK1590">
        <v>2014</v>
      </c>
      <c r="AL1590">
        <v>32</v>
      </c>
      <c r="AM1590">
        <v>9.1E-4</v>
      </c>
      <c r="AN1590">
        <v>9.1E-4</v>
      </c>
      <c r="AO1590">
        <v>0.5</v>
      </c>
      <c r="AP1590">
        <v>98668</v>
      </c>
      <c r="AQ1590">
        <v>90</v>
      </c>
      <c r="AR1590">
        <v>98623</v>
      </c>
      <c r="AS1590">
        <v>4853340</v>
      </c>
      <c r="AT1590">
        <v>49.19</v>
      </c>
      <c r="AV1590">
        <v>2014</v>
      </c>
      <c r="AW1590">
        <v>32</v>
      </c>
      <c r="AX1590">
        <v>3.4000000000000002E-4</v>
      </c>
      <c r="AY1590">
        <v>3.4000000000000002E-4</v>
      </c>
      <c r="AZ1590">
        <v>0.5</v>
      </c>
      <c r="BA1590">
        <v>99303</v>
      </c>
      <c r="BB1590">
        <v>34</v>
      </c>
      <c r="BC1590">
        <v>99286</v>
      </c>
      <c r="BD1590">
        <v>5216903</v>
      </c>
      <c r="BE1590">
        <v>52.54</v>
      </c>
    </row>
    <row r="1591" spans="37:57" x14ac:dyDescent="0.3">
      <c r="AK1591">
        <v>2014</v>
      </c>
      <c r="AL1591">
        <v>33</v>
      </c>
      <c r="AM1591">
        <v>8.4000000000000003E-4</v>
      </c>
      <c r="AN1591">
        <v>8.4000000000000003E-4</v>
      </c>
      <c r="AO1591">
        <v>0.5</v>
      </c>
      <c r="AP1591">
        <v>98578</v>
      </c>
      <c r="AQ1591">
        <v>83</v>
      </c>
      <c r="AR1591">
        <v>98537</v>
      </c>
      <c r="AS1591">
        <v>4754717</v>
      </c>
      <c r="AT1591">
        <v>48.23</v>
      </c>
      <c r="AV1591">
        <v>2014</v>
      </c>
      <c r="AW1591">
        <v>33</v>
      </c>
      <c r="AX1591">
        <v>4.4000000000000002E-4</v>
      </c>
      <c r="AY1591">
        <v>4.4000000000000002E-4</v>
      </c>
      <c r="AZ1591">
        <v>0.5</v>
      </c>
      <c r="BA1591">
        <v>99269</v>
      </c>
      <c r="BB1591">
        <v>43</v>
      </c>
      <c r="BC1591">
        <v>99247</v>
      </c>
      <c r="BD1591">
        <v>5117617</v>
      </c>
      <c r="BE1591">
        <v>51.55</v>
      </c>
    </row>
    <row r="1592" spans="37:57" x14ac:dyDescent="0.3">
      <c r="AK1592">
        <v>2014</v>
      </c>
      <c r="AL1592">
        <v>34</v>
      </c>
      <c r="AM1592">
        <v>9.3000000000000005E-4</v>
      </c>
      <c r="AN1592">
        <v>9.3000000000000005E-4</v>
      </c>
      <c r="AO1592">
        <v>0.5</v>
      </c>
      <c r="AP1592">
        <v>98496</v>
      </c>
      <c r="AQ1592">
        <v>91</v>
      </c>
      <c r="AR1592">
        <v>98450</v>
      </c>
      <c r="AS1592">
        <v>4656180</v>
      </c>
      <c r="AT1592">
        <v>47.27</v>
      </c>
      <c r="AV1592">
        <v>2014</v>
      </c>
      <c r="AW1592">
        <v>34</v>
      </c>
      <c r="AX1592">
        <v>5.2999999999999998E-4</v>
      </c>
      <c r="AY1592">
        <v>5.2999999999999998E-4</v>
      </c>
      <c r="AZ1592">
        <v>0.5</v>
      </c>
      <c r="BA1592">
        <v>99226</v>
      </c>
      <c r="BB1592">
        <v>53</v>
      </c>
      <c r="BC1592">
        <v>99199</v>
      </c>
      <c r="BD1592">
        <v>5018369</v>
      </c>
      <c r="BE1592">
        <v>50.58</v>
      </c>
    </row>
    <row r="1593" spans="37:57" x14ac:dyDescent="0.3">
      <c r="AK1593">
        <v>2014</v>
      </c>
      <c r="AL1593">
        <v>35</v>
      </c>
      <c r="AM1593">
        <v>6.8999999999999997E-4</v>
      </c>
      <c r="AN1593">
        <v>6.8999999999999997E-4</v>
      </c>
      <c r="AO1593">
        <v>0.5</v>
      </c>
      <c r="AP1593">
        <v>98404</v>
      </c>
      <c r="AQ1593">
        <v>68</v>
      </c>
      <c r="AR1593">
        <v>98370</v>
      </c>
      <c r="AS1593">
        <v>4557730</v>
      </c>
      <c r="AT1593">
        <v>46.32</v>
      </c>
      <c r="AV1593">
        <v>2014</v>
      </c>
      <c r="AW1593">
        <v>35</v>
      </c>
      <c r="AX1593">
        <v>2.9E-4</v>
      </c>
      <c r="AY1593">
        <v>2.9E-4</v>
      </c>
      <c r="AZ1593">
        <v>0.5</v>
      </c>
      <c r="BA1593">
        <v>99173</v>
      </c>
      <c r="BB1593">
        <v>29</v>
      </c>
      <c r="BC1593">
        <v>99158</v>
      </c>
      <c r="BD1593">
        <v>4919170</v>
      </c>
      <c r="BE1593">
        <v>49.6</v>
      </c>
    </row>
    <row r="1594" spans="37:57" x14ac:dyDescent="0.3">
      <c r="AK1594">
        <v>2014</v>
      </c>
      <c r="AL1594">
        <v>36</v>
      </c>
      <c r="AM1594">
        <v>7.7999999999999999E-4</v>
      </c>
      <c r="AN1594">
        <v>7.7999999999999999E-4</v>
      </c>
      <c r="AO1594">
        <v>0.5</v>
      </c>
      <c r="AP1594">
        <v>98336</v>
      </c>
      <c r="AQ1594">
        <v>77</v>
      </c>
      <c r="AR1594">
        <v>98298</v>
      </c>
      <c r="AS1594">
        <v>4459359</v>
      </c>
      <c r="AT1594">
        <v>45.35</v>
      </c>
      <c r="AV1594">
        <v>2014</v>
      </c>
      <c r="AW1594">
        <v>36</v>
      </c>
      <c r="AX1594">
        <v>4.0000000000000002E-4</v>
      </c>
      <c r="AY1594">
        <v>4.0000000000000002E-4</v>
      </c>
      <c r="AZ1594">
        <v>0.5</v>
      </c>
      <c r="BA1594">
        <v>99144</v>
      </c>
      <c r="BB1594">
        <v>40</v>
      </c>
      <c r="BC1594">
        <v>99124</v>
      </c>
      <c r="BD1594">
        <v>4820012</v>
      </c>
      <c r="BE1594">
        <v>48.62</v>
      </c>
    </row>
    <row r="1595" spans="37:57" x14ac:dyDescent="0.3">
      <c r="AK1595">
        <v>2014</v>
      </c>
      <c r="AL1595">
        <v>37</v>
      </c>
      <c r="AM1595">
        <v>7.5000000000000002E-4</v>
      </c>
      <c r="AN1595">
        <v>7.5000000000000002E-4</v>
      </c>
      <c r="AO1595">
        <v>0.5</v>
      </c>
      <c r="AP1595">
        <v>98259</v>
      </c>
      <c r="AQ1595">
        <v>74</v>
      </c>
      <c r="AR1595">
        <v>98222</v>
      </c>
      <c r="AS1595">
        <v>4361062</v>
      </c>
      <c r="AT1595">
        <v>44.38</v>
      </c>
      <c r="AV1595">
        <v>2014</v>
      </c>
      <c r="AW1595">
        <v>37</v>
      </c>
      <c r="AX1595">
        <v>4.0999999999999999E-4</v>
      </c>
      <c r="AY1595">
        <v>4.0999999999999999E-4</v>
      </c>
      <c r="AZ1595">
        <v>0.5</v>
      </c>
      <c r="BA1595">
        <v>99104</v>
      </c>
      <c r="BB1595">
        <v>41</v>
      </c>
      <c r="BC1595">
        <v>99084</v>
      </c>
      <c r="BD1595">
        <v>4720888</v>
      </c>
      <c r="BE1595">
        <v>47.64</v>
      </c>
    </row>
    <row r="1596" spans="37:57" x14ac:dyDescent="0.3">
      <c r="AK1596">
        <v>2014</v>
      </c>
      <c r="AL1596">
        <v>38</v>
      </c>
      <c r="AM1596">
        <v>7.1000000000000002E-4</v>
      </c>
      <c r="AN1596">
        <v>7.1000000000000002E-4</v>
      </c>
      <c r="AO1596">
        <v>0.5</v>
      </c>
      <c r="AP1596">
        <v>98185</v>
      </c>
      <c r="AQ1596">
        <v>69</v>
      </c>
      <c r="AR1596">
        <v>98150</v>
      </c>
      <c r="AS1596">
        <v>4262839</v>
      </c>
      <c r="AT1596">
        <v>43.42</v>
      </c>
      <c r="AV1596">
        <v>2014</v>
      </c>
      <c r="AW1596">
        <v>38</v>
      </c>
      <c r="AX1596">
        <v>3.5E-4</v>
      </c>
      <c r="AY1596">
        <v>3.5E-4</v>
      </c>
      <c r="AZ1596">
        <v>0.5</v>
      </c>
      <c r="BA1596">
        <v>99064</v>
      </c>
      <c r="BB1596">
        <v>35</v>
      </c>
      <c r="BC1596">
        <v>99046</v>
      </c>
      <c r="BD1596">
        <v>4621804</v>
      </c>
      <c r="BE1596">
        <v>46.65</v>
      </c>
    </row>
    <row r="1597" spans="37:57" x14ac:dyDescent="0.3">
      <c r="AK1597">
        <v>2014</v>
      </c>
      <c r="AL1597">
        <v>39</v>
      </c>
      <c r="AM1597">
        <v>7.2999999999999996E-4</v>
      </c>
      <c r="AN1597">
        <v>7.2999999999999996E-4</v>
      </c>
      <c r="AO1597">
        <v>0.5</v>
      </c>
      <c r="AP1597">
        <v>98116</v>
      </c>
      <c r="AQ1597">
        <v>72</v>
      </c>
      <c r="AR1597">
        <v>98080</v>
      </c>
      <c r="AS1597">
        <v>4164689</v>
      </c>
      <c r="AT1597">
        <v>42.45</v>
      </c>
      <c r="AV1597">
        <v>2014</v>
      </c>
      <c r="AW1597">
        <v>39</v>
      </c>
      <c r="AX1597">
        <v>4.4000000000000002E-4</v>
      </c>
      <c r="AY1597">
        <v>4.4000000000000002E-4</v>
      </c>
      <c r="AZ1597">
        <v>0.5</v>
      </c>
      <c r="BA1597">
        <v>99029</v>
      </c>
      <c r="BB1597">
        <v>44</v>
      </c>
      <c r="BC1597">
        <v>99007</v>
      </c>
      <c r="BD1597">
        <v>4522758</v>
      </c>
      <c r="BE1597">
        <v>45.67</v>
      </c>
    </row>
    <row r="1598" spans="37:57" x14ac:dyDescent="0.3">
      <c r="AK1598">
        <v>2014</v>
      </c>
      <c r="AL1598">
        <v>40</v>
      </c>
      <c r="AM1598">
        <v>8.7000000000000001E-4</v>
      </c>
      <c r="AN1598">
        <v>8.7000000000000001E-4</v>
      </c>
      <c r="AO1598">
        <v>0.5</v>
      </c>
      <c r="AP1598">
        <v>98044</v>
      </c>
      <c r="AQ1598">
        <v>85</v>
      </c>
      <c r="AR1598">
        <v>98001</v>
      </c>
      <c r="AS1598">
        <v>4066609</v>
      </c>
      <c r="AT1598">
        <v>41.48</v>
      </c>
      <c r="AV1598">
        <v>2014</v>
      </c>
      <c r="AW1598">
        <v>40</v>
      </c>
      <c r="AX1598">
        <v>5.9000000000000003E-4</v>
      </c>
      <c r="AY1598">
        <v>5.9000000000000003E-4</v>
      </c>
      <c r="AZ1598">
        <v>0.5</v>
      </c>
      <c r="BA1598">
        <v>98985</v>
      </c>
      <c r="BB1598">
        <v>59</v>
      </c>
      <c r="BC1598">
        <v>98956</v>
      </c>
      <c r="BD1598">
        <v>4423751</v>
      </c>
      <c r="BE1598">
        <v>44.69</v>
      </c>
    </row>
    <row r="1599" spans="37:57" x14ac:dyDescent="0.3">
      <c r="AK1599">
        <v>2014</v>
      </c>
      <c r="AL1599">
        <v>41</v>
      </c>
      <c r="AM1599">
        <v>1.0300000000000001E-3</v>
      </c>
      <c r="AN1599">
        <v>1.0300000000000001E-3</v>
      </c>
      <c r="AO1599">
        <v>0.5</v>
      </c>
      <c r="AP1599">
        <v>97959</v>
      </c>
      <c r="AQ1599">
        <v>101</v>
      </c>
      <c r="AR1599">
        <v>97908</v>
      </c>
      <c r="AS1599">
        <v>3968608</v>
      </c>
      <c r="AT1599">
        <v>40.51</v>
      </c>
      <c r="AV1599">
        <v>2014</v>
      </c>
      <c r="AW1599">
        <v>41</v>
      </c>
      <c r="AX1599">
        <v>7.7999999999999999E-4</v>
      </c>
      <c r="AY1599">
        <v>7.7999999999999999E-4</v>
      </c>
      <c r="AZ1599">
        <v>0.5</v>
      </c>
      <c r="BA1599">
        <v>98926</v>
      </c>
      <c r="BB1599">
        <v>77</v>
      </c>
      <c r="BC1599">
        <v>98888</v>
      </c>
      <c r="BD1599">
        <v>4324795</v>
      </c>
      <c r="BE1599">
        <v>43.72</v>
      </c>
    </row>
    <row r="1600" spans="37:57" x14ac:dyDescent="0.3">
      <c r="AK1600">
        <v>2014</v>
      </c>
      <c r="AL1600">
        <v>42</v>
      </c>
      <c r="AM1600">
        <v>1.1199999999999999E-3</v>
      </c>
      <c r="AN1600">
        <v>1.1199999999999999E-3</v>
      </c>
      <c r="AO1600">
        <v>0.5</v>
      </c>
      <c r="AP1600">
        <v>97858</v>
      </c>
      <c r="AQ1600">
        <v>109</v>
      </c>
      <c r="AR1600">
        <v>97803</v>
      </c>
      <c r="AS1600">
        <v>3870700</v>
      </c>
      <c r="AT1600">
        <v>39.549999999999997</v>
      </c>
      <c r="AV1600">
        <v>2014</v>
      </c>
      <c r="AW1600">
        <v>42</v>
      </c>
      <c r="AX1600">
        <v>7.1000000000000002E-4</v>
      </c>
      <c r="AY1600">
        <v>7.1000000000000002E-4</v>
      </c>
      <c r="AZ1600">
        <v>0.5</v>
      </c>
      <c r="BA1600">
        <v>98849</v>
      </c>
      <c r="BB1600">
        <v>71</v>
      </c>
      <c r="BC1600">
        <v>98814</v>
      </c>
      <c r="BD1600">
        <v>4225908</v>
      </c>
      <c r="BE1600">
        <v>42.75</v>
      </c>
    </row>
    <row r="1601" spans="37:57" x14ac:dyDescent="0.3">
      <c r="AK1601">
        <v>2014</v>
      </c>
      <c r="AL1601">
        <v>43</v>
      </c>
      <c r="AM1601">
        <v>1.23E-3</v>
      </c>
      <c r="AN1601">
        <v>1.23E-3</v>
      </c>
      <c r="AO1601">
        <v>0.5</v>
      </c>
      <c r="AP1601">
        <v>97748</v>
      </c>
      <c r="AQ1601">
        <v>121</v>
      </c>
      <c r="AR1601">
        <v>97688</v>
      </c>
      <c r="AS1601">
        <v>3772897</v>
      </c>
      <c r="AT1601">
        <v>38.6</v>
      </c>
      <c r="AV1601">
        <v>2014</v>
      </c>
      <c r="AW1601">
        <v>43</v>
      </c>
      <c r="AX1601">
        <v>6.9999999999999999E-4</v>
      </c>
      <c r="AY1601">
        <v>6.9999999999999999E-4</v>
      </c>
      <c r="AZ1601">
        <v>0.5</v>
      </c>
      <c r="BA1601">
        <v>98779</v>
      </c>
      <c r="BB1601">
        <v>69</v>
      </c>
      <c r="BC1601">
        <v>98744</v>
      </c>
      <c r="BD1601">
        <v>4127094</v>
      </c>
      <c r="BE1601">
        <v>41.78</v>
      </c>
    </row>
    <row r="1602" spans="37:57" x14ac:dyDescent="0.3">
      <c r="AK1602">
        <v>2014</v>
      </c>
      <c r="AL1602">
        <v>44</v>
      </c>
      <c r="AM1602">
        <v>1.2899999999999999E-3</v>
      </c>
      <c r="AN1602">
        <v>1.2899999999999999E-3</v>
      </c>
      <c r="AO1602">
        <v>0.5</v>
      </c>
      <c r="AP1602">
        <v>97628</v>
      </c>
      <c r="AQ1602">
        <v>126</v>
      </c>
      <c r="AR1602">
        <v>97565</v>
      </c>
      <c r="AS1602">
        <v>3675208</v>
      </c>
      <c r="AT1602">
        <v>37.65</v>
      </c>
      <c r="AV1602">
        <v>2014</v>
      </c>
      <c r="AW1602">
        <v>44</v>
      </c>
      <c r="AX1602">
        <v>8.7000000000000001E-4</v>
      </c>
      <c r="AY1602">
        <v>8.7000000000000001E-4</v>
      </c>
      <c r="AZ1602">
        <v>0.5</v>
      </c>
      <c r="BA1602">
        <v>98709</v>
      </c>
      <c r="BB1602">
        <v>86</v>
      </c>
      <c r="BC1602">
        <v>98666</v>
      </c>
      <c r="BD1602">
        <v>4028350</v>
      </c>
      <c r="BE1602">
        <v>40.81</v>
      </c>
    </row>
    <row r="1603" spans="37:57" x14ac:dyDescent="0.3">
      <c r="AK1603">
        <v>2014</v>
      </c>
      <c r="AL1603">
        <v>45</v>
      </c>
      <c r="AM1603">
        <v>1.2199999999999999E-3</v>
      </c>
      <c r="AN1603">
        <v>1.2199999999999999E-3</v>
      </c>
      <c r="AO1603">
        <v>0.5</v>
      </c>
      <c r="AP1603">
        <v>97502</v>
      </c>
      <c r="AQ1603">
        <v>119</v>
      </c>
      <c r="AR1603">
        <v>97443</v>
      </c>
      <c r="AS1603">
        <v>3577643</v>
      </c>
      <c r="AT1603">
        <v>36.69</v>
      </c>
      <c r="AV1603">
        <v>2014</v>
      </c>
      <c r="AW1603">
        <v>45</v>
      </c>
      <c r="AX1603">
        <v>1.16E-3</v>
      </c>
      <c r="AY1603">
        <v>1.15E-3</v>
      </c>
      <c r="AZ1603">
        <v>0.5</v>
      </c>
      <c r="BA1603">
        <v>98623</v>
      </c>
      <c r="BB1603">
        <v>114</v>
      </c>
      <c r="BC1603">
        <v>98566</v>
      </c>
      <c r="BD1603">
        <v>3929683</v>
      </c>
      <c r="BE1603">
        <v>39.85</v>
      </c>
    </row>
    <row r="1604" spans="37:57" x14ac:dyDescent="0.3">
      <c r="AK1604">
        <v>2014</v>
      </c>
      <c r="AL1604">
        <v>46</v>
      </c>
      <c r="AM1604">
        <v>1.5200000000000001E-3</v>
      </c>
      <c r="AN1604">
        <v>1.5200000000000001E-3</v>
      </c>
      <c r="AO1604">
        <v>0.5</v>
      </c>
      <c r="AP1604">
        <v>97383</v>
      </c>
      <c r="AQ1604">
        <v>148</v>
      </c>
      <c r="AR1604">
        <v>97309</v>
      </c>
      <c r="AS1604">
        <v>3480201</v>
      </c>
      <c r="AT1604">
        <v>35.74</v>
      </c>
      <c r="AV1604">
        <v>2014</v>
      </c>
      <c r="AW1604">
        <v>46</v>
      </c>
      <c r="AX1604">
        <v>7.6000000000000004E-4</v>
      </c>
      <c r="AY1604">
        <v>7.6000000000000004E-4</v>
      </c>
      <c r="AZ1604">
        <v>0.5</v>
      </c>
      <c r="BA1604">
        <v>98509</v>
      </c>
      <c r="BB1604">
        <v>75</v>
      </c>
      <c r="BC1604">
        <v>98472</v>
      </c>
      <c r="BD1604">
        <v>3831117</v>
      </c>
      <c r="BE1604">
        <v>38.89</v>
      </c>
    </row>
    <row r="1605" spans="37:57" x14ac:dyDescent="0.3">
      <c r="AK1605">
        <v>2014</v>
      </c>
      <c r="AL1605">
        <v>47</v>
      </c>
      <c r="AM1605">
        <v>1.7099999999999999E-3</v>
      </c>
      <c r="AN1605">
        <v>1.6999999999999999E-3</v>
      </c>
      <c r="AO1605">
        <v>0.5</v>
      </c>
      <c r="AP1605">
        <v>97235</v>
      </c>
      <c r="AQ1605">
        <v>166</v>
      </c>
      <c r="AR1605">
        <v>97153</v>
      </c>
      <c r="AS1605">
        <v>3382891</v>
      </c>
      <c r="AT1605">
        <v>34.79</v>
      </c>
      <c r="AV1605">
        <v>2014</v>
      </c>
      <c r="AW1605">
        <v>47</v>
      </c>
      <c r="AX1605">
        <v>1.4400000000000001E-3</v>
      </c>
      <c r="AY1605">
        <v>1.4400000000000001E-3</v>
      </c>
      <c r="AZ1605">
        <v>0.5</v>
      </c>
      <c r="BA1605">
        <v>98434</v>
      </c>
      <c r="BB1605">
        <v>141</v>
      </c>
      <c r="BC1605">
        <v>98364</v>
      </c>
      <c r="BD1605">
        <v>3732645</v>
      </c>
      <c r="BE1605">
        <v>37.92</v>
      </c>
    </row>
    <row r="1606" spans="37:57" x14ac:dyDescent="0.3">
      <c r="AK1606">
        <v>2014</v>
      </c>
      <c r="AL1606">
        <v>48</v>
      </c>
      <c r="AM1606">
        <v>2.2300000000000002E-3</v>
      </c>
      <c r="AN1606">
        <v>2.2300000000000002E-3</v>
      </c>
      <c r="AO1606">
        <v>0.5</v>
      </c>
      <c r="AP1606">
        <v>97070</v>
      </c>
      <c r="AQ1606">
        <v>216</v>
      </c>
      <c r="AR1606">
        <v>96962</v>
      </c>
      <c r="AS1606">
        <v>3285739</v>
      </c>
      <c r="AT1606">
        <v>33.85</v>
      </c>
      <c r="AV1606">
        <v>2014</v>
      </c>
      <c r="AW1606">
        <v>48</v>
      </c>
      <c r="AX1606">
        <v>1.16E-3</v>
      </c>
      <c r="AY1606">
        <v>1.16E-3</v>
      </c>
      <c r="AZ1606">
        <v>0.5</v>
      </c>
      <c r="BA1606">
        <v>98293</v>
      </c>
      <c r="BB1606">
        <v>114</v>
      </c>
      <c r="BC1606">
        <v>98236</v>
      </c>
      <c r="BD1606">
        <v>3634281</v>
      </c>
      <c r="BE1606">
        <v>36.97</v>
      </c>
    </row>
    <row r="1607" spans="37:57" x14ac:dyDescent="0.3">
      <c r="AK1607">
        <v>2014</v>
      </c>
      <c r="AL1607">
        <v>49</v>
      </c>
      <c r="AM1607">
        <v>2.1299999999999999E-3</v>
      </c>
      <c r="AN1607">
        <v>2.1299999999999999E-3</v>
      </c>
      <c r="AO1607">
        <v>0.5</v>
      </c>
      <c r="AP1607">
        <v>96854</v>
      </c>
      <c r="AQ1607">
        <v>207</v>
      </c>
      <c r="AR1607">
        <v>96750</v>
      </c>
      <c r="AS1607">
        <v>3188777</v>
      </c>
      <c r="AT1607">
        <v>32.92</v>
      </c>
      <c r="AV1607">
        <v>2014</v>
      </c>
      <c r="AW1607">
        <v>49</v>
      </c>
      <c r="AX1607">
        <v>1.4599999999999999E-3</v>
      </c>
      <c r="AY1607">
        <v>1.4599999999999999E-3</v>
      </c>
      <c r="AZ1607">
        <v>0.5</v>
      </c>
      <c r="BA1607">
        <v>98179</v>
      </c>
      <c r="BB1607">
        <v>143</v>
      </c>
      <c r="BC1607">
        <v>98108</v>
      </c>
      <c r="BD1607">
        <v>3536045</v>
      </c>
      <c r="BE1607">
        <v>36.020000000000003</v>
      </c>
    </row>
    <row r="1608" spans="37:57" x14ac:dyDescent="0.3">
      <c r="AK1608">
        <v>2014</v>
      </c>
      <c r="AL1608">
        <v>50</v>
      </c>
      <c r="AM1608">
        <v>2.7599999999999999E-3</v>
      </c>
      <c r="AN1608">
        <v>2.7599999999999999E-3</v>
      </c>
      <c r="AO1608">
        <v>0.5</v>
      </c>
      <c r="AP1608">
        <v>96647</v>
      </c>
      <c r="AQ1608">
        <v>266</v>
      </c>
      <c r="AR1608">
        <v>96514</v>
      </c>
      <c r="AS1608">
        <v>3092027</v>
      </c>
      <c r="AT1608">
        <v>31.99</v>
      </c>
      <c r="AV1608">
        <v>2014</v>
      </c>
      <c r="AW1608">
        <v>50</v>
      </c>
      <c r="AX1608">
        <v>1.5299999999999999E-3</v>
      </c>
      <c r="AY1608">
        <v>1.5299999999999999E-3</v>
      </c>
      <c r="AZ1608">
        <v>0.5</v>
      </c>
      <c r="BA1608">
        <v>98036</v>
      </c>
      <c r="BB1608">
        <v>150</v>
      </c>
      <c r="BC1608">
        <v>97961</v>
      </c>
      <c r="BD1608">
        <v>3437937</v>
      </c>
      <c r="BE1608">
        <v>35.07</v>
      </c>
    </row>
    <row r="1609" spans="37:57" x14ac:dyDescent="0.3">
      <c r="AK1609">
        <v>2014</v>
      </c>
      <c r="AL1609">
        <v>51</v>
      </c>
      <c r="AM1609">
        <v>2.7599999999999999E-3</v>
      </c>
      <c r="AN1609">
        <v>2.7499999999999998E-3</v>
      </c>
      <c r="AO1609">
        <v>0.5</v>
      </c>
      <c r="AP1609">
        <v>96381</v>
      </c>
      <c r="AQ1609">
        <v>265</v>
      </c>
      <c r="AR1609">
        <v>96248</v>
      </c>
      <c r="AS1609">
        <v>2995513</v>
      </c>
      <c r="AT1609">
        <v>31.08</v>
      </c>
      <c r="AV1609">
        <v>2014</v>
      </c>
      <c r="AW1609">
        <v>51</v>
      </c>
      <c r="AX1609">
        <v>1.73E-3</v>
      </c>
      <c r="AY1609">
        <v>1.73E-3</v>
      </c>
      <c r="AZ1609">
        <v>0.5</v>
      </c>
      <c r="BA1609">
        <v>97886</v>
      </c>
      <c r="BB1609">
        <v>169</v>
      </c>
      <c r="BC1609">
        <v>97801</v>
      </c>
      <c r="BD1609">
        <v>3339976</v>
      </c>
      <c r="BE1609">
        <v>34.119999999999997</v>
      </c>
    </row>
    <row r="1610" spans="37:57" x14ac:dyDescent="0.3">
      <c r="AK1610">
        <v>2014</v>
      </c>
      <c r="AL1610">
        <v>52</v>
      </c>
      <c r="AM1610">
        <v>2.7299999999999998E-3</v>
      </c>
      <c r="AN1610">
        <v>2.7200000000000002E-3</v>
      </c>
      <c r="AO1610">
        <v>0.5</v>
      </c>
      <c r="AP1610">
        <v>96115</v>
      </c>
      <c r="AQ1610">
        <v>262</v>
      </c>
      <c r="AR1610">
        <v>95984</v>
      </c>
      <c r="AS1610">
        <v>2899265</v>
      </c>
      <c r="AT1610">
        <v>30.16</v>
      </c>
      <c r="AV1610">
        <v>2014</v>
      </c>
      <c r="AW1610">
        <v>52</v>
      </c>
      <c r="AX1610">
        <v>2.1099999999999999E-3</v>
      </c>
      <c r="AY1610">
        <v>2.1099999999999999E-3</v>
      </c>
      <c r="AZ1610">
        <v>0.5</v>
      </c>
      <c r="BA1610">
        <v>97717</v>
      </c>
      <c r="BB1610">
        <v>206</v>
      </c>
      <c r="BC1610">
        <v>97614</v>
      </c>
      <c r="BD1610">
        <v>3242175</v>
      </c>
      <c r="BE1610">
        <v>33.18</v>
      </c>
    </row>
    <row r="1611" spans="37:57" x14ac:dyDescent="0.3">
      <c r="AK1611">
        <v>2014</v>
      </c>
      <c r="AL1611">
        <v>53</v>
      </c>
      <c r="AM1611">
        <v>2.98E-3</v>
      </c>
      <c r="AN1611">
        <v>2.97E-3</v>
      </c>
      <c r="AO1611">
        <v>0.5</v>
      </c>
      <c r="AP1611">
        <v>95854</v>
      </c>
      <c r="AQ1611">
        <v>285</v>
      </c>
      <c r="AR1611">
        <v>95711</v>
      </c>
      <c r="AS1611">
        <v>2803280</v>
      </c>
      <c r="AT1611">
        <v>29.25</v>
      </c>
      <c r="AV1611">
        <v>2014</v>
      </c>
      <c r="AW1611">
        <v>53</v>
      </c>
      <c r="AX1611">
        <v>2.5000000000000001E-3</v>
      </c>
      <c r="AY1611">
        <v>2.5000000000000001E-3</v>
      </c>
      <c r="AZ1611">
        <v>0.5</v>
      </c>
      <c r="BA1611">
        <v>97511</v>
      </c>
      <c r="BB1611">
        <v>244</v>
      </c>
      <c r="BC1611">
        <v>97389</v>
      </c>
      <c r="BD1611">
        <v>3144561</v>
      </c>
      <c r="BE1611">
        <v>32.25</v>
      </c>
    </row>
    <row r="1612" spans="37:57" x14ac:dyDescent="0.3">
      <c r="AK1612">
        <v>2014</v>
      </c>
      <c r="AL1612">
        <v>54</v>
      </c>
      <c r="AM1612">
        <v>3.2699999999999999E-3</v>
      </c>
      <c r="AN1612">
        <v>3.2699999999999999E-3</v>
      </c>
      <c r="AO1612">
        <v>0.5</v>
      </c>
      <c r="AP1612">
        <v>95569</v>
      </c>
      <c r="AQ1612">
        <v>312</v>
      </c>
      <c r="AR1612">
        <v>95413</v>
      </c>
      <c r="AS1612">
        <v>2707569</v>
      </c>
      <c r="AT1612">
        <v>28.33</v>
      </c>
      <c r="AV1612">
        <v>2014</v>
      </c>
      <c r="AW1612">
        <v>54</v>
      </c>
      <c r="AX1612">
        <v>2.3800000000000002E-3</v>
      </c>
      <c r="AY1612">
        <v>2.3800000000000002E-3</v>
      </c>
      <c r="AZ1612">
        <v>0.5</v>
      </c>
      <c r="BA1612">
        <v>97267</v>
      </c>
      <c r="BB1612">
        <v>231</v>
      </c>
      <c r="BC1612">
        <v>97152</v>
      </c>
      <c r="BD1612">
        <v>3047172</v>
      </c>
      <c r="BE1612">
        <v>31.33</v>
      </c>
    </row>
    <row r="1613" spans="37:57" x14ac:dyDescent="0.3">
      <c r="AK1613">
        <v>2014</v>
      </c>
      <c r="AL1613">
        <v>55</v>
      </c>
      <c r="AM1613">
        <v>3.6900000000000001E-3</v>
      </c>
      <c r="AN1613">
        <v>3.6900000000000001E-3</v>
      </c>
      <c r="AO1613">
        <v>0.5</v>
      </c>
      <c r="AP1613">
        <v>95257</v>
      </c>
      <c r="AQ1613">
        <v>351</v>
      </c>
      <c r="AR1613">
        <v>95081</v>
      </c>
      <c r="AS1613">
        <v>2612156</v>
      </c>
      <c r="AT1613">
        <v>27.42</v>
      </c>
      <c r="AV1613">
        <v>2014</v>
      </c>
      <c r="AW1613">
        <v>55</v>
      </c>
      <c r="AX1613">
        <v>2.5000000000000001E-3</v>
      </c>
      <c r="AY1613">
        <v>2.5000000000000001E-3</v>
      </c>
      <c r="AZ1613">
        <v>0.5</v>
      </c>
      <c r="BA1613">
        <v>97036</v>
      </c>
      <c r="BB1613">
        <v>242</v>
      </c>
      <c r="BC1613">
        <v>96915</v>
      </c>
      <c r="BD1613">
        <v>2950020</v>
      </c>
      <c r="BE1613">
        <v>30.4</v>
      </c>
    </row>
    <row r="1614" spans="37:57" x14ac:dyDescent="0.3">
      <c r="AK1614">
        <v>2014</v>
      </c>
      <c r="AL1614">
        <v>56</v>
      </c>
      <c r="AM1614">
        <v>4.2900000000000004E-3</v>
      </c>
      <c r="AN1614">
        <v>4.28E-3</v>
      </c>
      <c r="AO1614">
        <v>0.5</v>
      </c>
      <c r="AP1614">
        <v>94906</v>
      </c>
      <c r="AQ1614">
        <v>406</v>
      </c>
      <c r="AR1614">
        <v>94702</v>
      </c>
      <c r="AS1614">
        <v>2517075</v>
      </c>
      <c r="AT1614">
        <v>26.52</v>
      </c>
      <c r="AV1614">
        <v>2014</v>
      </c>
      <c r="AW1614">
        <v>56</v>
      </c>
      <c r="AX1614">
        <v>2.5899999999999999E-3</v>
      </c>
      <c r="AY1614">
        <v>2.5899999999999999E-3</v>
      </c>
      <c r="AZ1614">
        <v>0.5</v>
      </c>
      <c r="BA1614">
        <v>96793</v>
      </c>
      <c r="BB1614">
        <v>251</v>
      </c>
      <c r="BC1614">
        <v>96668</v>
      </c>
      <c r="BD1614">
        <v>2853106</v>
      </c>
      <c r="BE1614">
        <v>29.48</v>
      </c>
    </row>
    <row r="1615" spans="37:57" x14ac:dyDescent="0.3">
      <c r="AK1615">
        <v>2014</v>
      </c>
      <c r="AL1615">
        <v>57</v>
      </c>
      <c r="AM1615">
        <v>4.9500000000000004E-3</v>
      </c>
      <c r="AN1615">
        <v>4.9399999999999999E-3</v>
      </c>
      <c r="AO1615">
        <v>0.5</v>
      </c>
      <c r="AP1615">
        <v>94499</v>
      </c>
      <c r="AQ1615">
        <v>467</v>
      </c>
      <c r="AR1615">
        <v>94266</v>
      </c>
      <c r="AS1615">
        <v>2422373</v>
      </c>
      <c r="AT1615">
        <v>25.63</v>
      </c>
      <c r="AV1615">
        <v>2014</v>
      </c>
      <c r="AW1615">
        <v>57</v>
      </c>
      <c r="AX1615">
        <v>3.3999999999999998E-3</v>
      </c>
      <c r="AY1615">
        <v>3.3899999999999998E-3</v>
      </c>
      <c r="AZ1615">
        <v>0.5</v>
      </c>
      <c r="BA1615">
        <v>96543</v>
      </c>
      <c r="BB1615">
        <v>328</v>
      </c>
      <c r="BC1615">
        <v>96379</v>
      </c>
      <c r="BD1615">
        <v>2756437</v>
      </c>
      <c r="BE1615">
        <v>28.55</v>
      </c>
    </row>
    <row r="1616" spans="37:57" x14ac:dyDescent="0.3">
      <c r="AK1616">
        <v>2014</v>
      </c>
      <c r="AL1616">
        <v>58</v>
      </c>
      <c r="AM1616">
        <v>5.0800000000000003E-3</v>
      </c>
      <c r="AN1616">
        <v>5.0600000000000003E-3</v>
      </c>
      <c r="AO1616">
        <v>0.5</v>
      </c>
      <c r="AP1616">
        <v>94032</v>
      </c>
      <c r="AQ1616">
        <v>476</v>
      </c>
      <c r="AR1616">
        <v>93794</v>
      </c>
      <c r="AS1616">
        <v>2328107</v>
      </c>
      <c r="AT1616">
        <v>24.76</v>
      </c>
      <c r="AV1616">
        <v>2014</v>
      </c>
      <c r="AW1616">
        <v>58</v>
      </c>
      <c r="AX1616">
        <v>3.7299999999999998E-3</v>
      </c>
      <c r="AY1616">
        <v>3.7200000000000002E-3</v>
      </c>
      <c r="AZ1616">
        <v>0.5</v>
      </c>
      <c r="BA1616">
        <v>96215</v>
      </c>
      <c r="BB1616">
        <v>358</v>
      </c>
      <c r="BC1616">
        <v>96036</v>
      </c>
      <c r="BD1616">
        <v>2660058</v>
      </c>
      <c r="BE1616">
        <v>27.65</v>
      </c>
    </row>
    <row r="1617" spans="37:57" x14ac:dyDescent="0.3">
      <c r="AK1617">
        <v>2014</v>
      </c>
      <c r="AL1617">
        <v>59</v>
      </c>
      <c r="AM1617">
        <v>5.7800000000000004E-3</v>
      </c>
      <c r="AN1617">
        <v>5.77E-3</v>
      </c>
      <c r="AO1617">
        <v>0.5</v>
      </c>
      <c r="AP1617">
        <v>93556</v>
      </c>
      <c r="AQ1617">
        <v>539</v>
      </c>
      <c r="AR1617">
        <v>93287</v>
      </c>
      <c r="AS1617">
        <v>2234313</v>
      </c>
      <c r="AT1617">
        <v>23.88</v>
      </c>
      <c r="AV1617">
        <v>2014</v>
      </c>
      <c r="AW1617">
        <v>59</v>
      </c>
      <c r="AX1617">
        <v>4.1799999999999997E-3</v>
      </c>
      <c r="AY1617">
        <v>4.1700000000000001E-3</v>
      </c>
      <c r="AZ1617">
        <v>0.5</v>
      </c>
      <c r="BA1617">
        <v>95857</v>
      </c>
      <c r="BB1617">
        <v>399</v>
      </c>
      <c r="BC1617">
        <v>95658</v>
      </c>
      <c r="BD1617">
        <v>2564022</v>
      </c>
      <c r="BE1617">
        <v>26.75</v>
      </c>
    </row>
    <row r="1618" spans="37:57" x14ac:dyDescent="0.3">
      <c r="AK1618">
        <v>2014</v>
      </c>
      <c r="AL1618">
        <v>60</v>
      </c>
      <c r="AM1618">
        <v>6.4799999999999996E-3</v>
      </c>
      <c r="AN1618">
        <v>6.4599999999999996E-3</v>
      </c>
      <c r="AO1618">
        <v>0.5</v>
      </c>
      <c r="AP1618">
        <v>93017</v>
      </c>
      <c r="AQ1618">
        <v>601</v>
      </c>
      <c r="AR1618">
        <v>92717</v>
      </c>
      <c r="AS1618">
        <v>2141026</v>
      </c>
      <c r="AT1618">
        <v>23.02</v>
      </c>
      <c r="AV1618">
        <v>2014</v>
      </c>
      <c r="AW1618">
        <v>60</v>
      </c>
      <c r="AX1618">
        <v>4.0899999999999999E-3</v>
      </c>
      <c r="AY1618">
        <v>4.0800000000000003E-3</v>
      </c>
      <c r="AZ1618">
        <v>0.5</v>
      </c>
      <c r="BA1618">
        <v>95458</v>
      </c>
      <c r="BB1618">
        <v>390</v>
      </c>
      <c r="BC1618">
        <v>95263</v>
      </c>
      <c r="BD1618">
        <v>2468364</v>
      </c>
      <c r="BE1618">
        <v>25.86</v>
      </c>
    </row>
    <row r="1619" spans="37:57" x14ac:dyDescent="0.3">
      <c r="AK1619">
        <v>2014</v>
      </c>
      <c r="AL1619">
        <v>61</v>
      </c>
      <c r="AM1619">
        <v>7.7499999999999999E-3</v>
      </c>
      <c r="AN1619">
        <v>7.7200000000000003E-3</v>
      </c>
      <c r="AO1619">
        <v>0.5</v>
      </c>
      <c r="AP1619">
        <v>92416</v>
      </c>
      <c r="AQ1619">
        <v>714</v>
      </c>
      <c r="AR1619">
        <v>92059</v>
      </c>
      <c r="AS1619">
        <v>2048309</v>
      </c>
      <c r="AT1619">
        <v>22.16</v>
      </c>
      <c r="AV1619">
        <v>2014</v>
      </c>
      <c r="AW1619">
        <v>61</v>
      </c>
      <c r="AX1619">
        <v>4.9800000000000001E-3</v>
      </c>
      <c r="AY1619">
        <v>4.96E-3</v>
      </c>
      <c r="AZ1619">
        <v>0.5</v>
      </c>
      <c r="BA1619">
        <v>95068</v>
      </c>
      <c r="BB1619">
        <v>472</v>
      </c>
      <c r="BC1619">
        <v>94832</v>
      </c>
      <c r="BD1619">
        <v>2373101</v>
      </c>
      <c r="BE1619">
        <v>24.96</v>
      </c>
    </row>
    <row r="1620" spans="37:57" x14ac:dyDescent="0.3">
      <c r="AK1620">
        <v>2014</v>
      </c>
      <c r="AL1620">
        <v>62</v>
      </c>
      <c r="AM1620">
        <v>8.1200000000000005E-3</v>
      </c>
      <c r="AN1620">
        <v>8.09E-3</v>
      </c>
      <c r="AO1620">
        <v>0.5</v>
      </c>
      <c r="AP1620">
        <v>91702</v>
      </c>
      <c r="AQ1620">
        <v>742</v>
      </c>
      <c r="AR1620">
        <v>91331</v>
      </c>
      <c r="AS1620">
        <v>1956250</v>
      </c>
      <c r="AT1620">
        <v>21.33</v>
      </c>
      <c r="AV1620">
        <v>2014</v>
      </c>
      <c r="AW1620">
        <v>62</v>
      </c>
      <c r="AX1620">
        <v>4.8700000000000002E-3</v>
      </c>
      <c r="AY1620">
        <v>4.8599999999999997E-3</v>
      </c>
      <c r="AZ1620">
        <v>0.5</v>
      </c>
      <c r="BA1620">
        <v>94596</v>
      </c>
      <c r="BB1620">
        <v>460</v>
      </c>
      <c r="BC1620">
        <v>94366</v>
      </c>
      <c r="BD1620">
        <v>2278269</v>
      </c>
      <c r="BE1620">
        <v>24.08</v>
      </c>
    </row>
    <row r="1621" spans="37:57" x14ac:dyDescent="0.3">
      <c r="AK1621">
        <v>2014</v>
      </c>
      <c r="AL1621">
        <v>63</v>
      </c>
      <c r="AM1621">
        <v>9.2700000000000005E-3</v>
      </c>
      <c r="AN1621">
        <v>9.2200000000000008E-3</v>
      </c>
      <c r="AO1621">
        <v>0.5</v>
      </c>
      <c r="AP1621">
        <v>90960</v>
      </c>
      <c r="AQ1621">
        <v>839</v>
      </c>
      <c r="AR1621">
        <v>90541</v>
      </c>
      <c r="AS1621">
        <v>1864919</v>
      </c>
      <c r="AT1621">
        <v>20.5</v>
      </c>
      <c r="AV1621">
        <v>2014</v>
      </c>
      <c r="AW1621">
        <v>63</v>
      </c>
      <c r="AX1621">
        <v>5.7299999999999999E-3</v>
      </c>
      <c r="AY1621">
        <v>5.7099999999999998E-3</v>
      </c>
      <c r="AZ1621">
        <v>0.5</v>
      </c>
      <c r="BA1621">
        <v>94136</v>
      </c>
      <c r="BB1621">
        <v>538</v>
      </c>
      <c r="BC1621">
        <v>93867</v>
      </c>
      <c r="BD1621">
        <v>2183903</v>
      </c>
      <c r="BE1621">
        <v>23.2</v>
      </c>
    </row>
    <row r="1622" spans="37:57" x14ac:dyDescent="0.3">
      <c r="AK1622">
        <v>2014</v>
      </c>
      <c r="AL1622">
        <v>64</v>
      </c>
      <c r="AM1622">
        <v>8.94E-3</v>
      </c>
      <c r="AN1622">
        <v>8.8999999999999999E-3</v>
      </c>
      <c r="AO1622">
        <v>0.5</v>
      </c>
      <c r="AP1622">
        <v>90122</v>
      </c>
      <c r="AQ1622">
        <v>802</v>
      </c>
      <c r="AR1622">
        <v>89721</v>
      </c>
      <c r="AS1622">
        <v>1774378</v>
      </c>
      <c r="AT1622">
        <v>19.690000000000001</v>
      </c>
      <c r="AV1622">
        <v>2014</v>
      </c>
      <c r="AW1622">
        <v>64</v>
      </c>
      <c r="AX1622">
        <v>6.7400000000000003E-3</v>
      </c>
      <c r="AY1622">
        <v>6.7200000000000003E-3</v>
      </c>
      <c r="AZ1622">
        <v>0.5</v>
      </c>
      <c r="BA1622">
        <v>93598</v>
      </c>
      <c r="BB1622">
        <v>629</v>
      </c>
      <c r="BC1622">
        <v>93284</v>
      </c>
      <c r="BD1622">
        <v>2090035</v>
      </c>
      <c r="BE1622">
        <v>22.33</v>
      </c>
    </row>
    <row r="1623" spans="37:57" x14ac:dyDescent="0.3">
      <c r="AK1623">
        <v>2014</v>
      </c>
      <c r="AL1623">
        <v>65</v>
      </c>
      <c r="AM1623">
        <v>1.0370000000000001E-2</v>
      </c>
      <c r="AN1623">
        <v>1.0319999999999999E-2</v>
      </c>
      <c r="AO1623">
        <v>0.5</v>
      </c>
      <c r="AP1623">
        <v>89320</v>
      </c>
      <c r="AQ1623">
        <v>922</v>
      </c>
      <c r="AR1623">
        <v>88859</v>
      </c>
      <c r="AS1623">
        <v>1684657</v>
      </c>
      <c r="AT1623">
        <v>18.86</v>
      </c>
      <c r="AV1623">
        <v>2014</v>
      </c>
      <c r="AW1623">
        <v>65</v>
      </c>
      <c r="AX1623">
        <v>7.3499999999999998E-3</v>
      </c>
      <c r="AY1623">
        <v>7.3299999999999997E-3</v>
      </c>
      <c r="AZ1623">
        <v>0.5</v>
      </c>
      <c r="BA1623">
        <v>92970</v>
      </c>
      <c r="BB1623">
        <v>681</v>
      </c>
      <c r="BC1623">
        <v>92629</v>
      </c>
      <c r="BD1623">
        <v>1996751</v>
      </c>
      <c r="BE1623">
        <v>21.48</v>
      </c>
    </row>
    <row r="1624" spans="37:57" x14ac:dyDescent="0.3">
      <c r="AK1624">
        <v>2014</v>
      </c>
      <c r="AL1624">
        <v>66</v>
      </c>
      <c r="AM1624">
        <v>1.1650000000000001E-2</v>
      </c>
      <c r="AN1624">
        <v>1.158E-2</v>
      </c>
      <c r="AO1624">
        <v>0.5</v>
      </c>
      <c r="AP1624">
        <v>88398</v>
      </c>
      <c r="AQ1624">
        <v>1024</v>
      </c>
      <c r="AR1624">
        <v>87886</v>
      </c>
      <c r="AS1624">
        <v>1595798</v>
      </c>
      <c r="AT1624">
        <v>18.05</v>
      </c>
      <c r="AV1624">
        <v>2014</v>
      </c>
      <c r="AW1624">
        <v>66</v>
      </c>
      <c r="AX1624">
        <v>8.2900000000000005E-3</v>
      </c>
      <c r="AY1624">
        <v>8.2500000000000004E-3</v>
      </c>
      <c r="AZ1624">
        <v>0.5</v>
      </c>
      <c r="BA1624">
        <v>92289</v>
      </c>
      <c r="BB1624">
        <v>762</v>
      </c>
      <c r="BC1624">
        <v>91908</v>
      </c>
      <c r="BD1624">
        <v>1904122</v>
      </c>
      <c r="BE1624">
        <v>20.63</v>
      </c>
    </row>
    <row r="1625" spans="37:57" x14ac:dyDescent="0.3">
      <c r="AK1625">
        <v>2014</v>
      </c>
      <c r="AL1625">
        <v>67</v>
      </c>
      <c r="AM1625">
        <v>1.362E-2</v>
      </c>
      <c r="AN1625">
        <v>1.353E-2</v>
      </c>
      <c r="AO1625">
        <v>0.5</v>
      </c>
      <c r="AP1625">
        <v>87374</v>
      </c>
      <c r="AQ1625">
        <v>1182</v>
      </c>
      <c r="AR1625">
        <v>86783</v>
      </c>
      <c r="AS1625">
        <v>1507912</v>
      </c>
      <c r="AT1625">
        <v>17.260000000000002</v>
      </c>
      <c r="AV1625">
        <v>2014</v>
      </c>
      <c r="AW1625">
        <v>67</v>
      </c>
      <c r="AX1625">
        <v>8.6899999999999998E-3</v>
      </c>
      <c r="AY1625">
        <v>8.6499999999999997E-3</v>
      </c>
      <c r="AZ1625">
        <v>0.5</v>
      </c>
      <c r="BA1625">
        <v>91527</v>
      </c>
      <c r="BB1625">
        <v>792</v>
      </c>
      <c r="BC1625">
        <v>91131</v>
      </c>
      <c r="BD1625">
        <v>1812214</v>
      </c>
      <c r="BE1625">
        <v>19.8</v>
      </c>
    </row>
    <row r="1626" spans="37:57" x14ac:dyDescent="0.3">
      <c r="AK1626">
        <v>2014</v>
      </c>
      <c r="AL1626">
        <v>68</v>
      </c>
      <c r="AM1626">
        <v>1.444E-2</v>
      </c>
      <c r="AN1626">
        <v>1.434E-2</v>
      </c>
      <c r="AO1626">
        <v>0.5</v>
      </c>
      <c r="AP1626">
        <v>86192</v>
      </c>
      <c r="AQ1626">
        <v>1236</v>
      </c>
      <c r="AR1626">
        <v>85575</v>
      </c>
      <c r="AS1626">
        <v>1421129</v>
      </c>
      <c r="AT1626">
        <v>16.489999999999998</v>
      </c>
      <c r="AV1626">
        <v>2014</v>
      </c>
      <c r="AW1626">
        <v>68</v>
      </c>
      <c r="AX1626">
        <v>9.4900000000000002E-3</v>
      </c>
      <c r="AY1626">
        <v>9.4400000000000005E-3</v>
      </c>
      <c r="AZ1626">
        <v>0.5</v>
      </c>
      <c r="BA1626">
        <v>90735</v>
      </c>
      <c r="BB1626">
        <v>857</v>
      </c>
      <c r="BC1626">
        <v>90306</v>
      </c>
      <c r="BD1626">
        <v>1721083</v>
      </c>
      <c r="BE1626">
        <v>18.97</v>
      </c>
    </row>
    <row r="1627" spans="37:57" x14ac:dyDescent="0.3">
      <c r="AK1627">
        <v>2014</v>
      </c>
      <c r="AL1627">
        <v>69</v>
      </c>
      <c r="AM1627">
        <v>1.627E-2</v>
      </c>
      <c r="AN1627">
        <v>1.6140000000000002E-2</v>
      </c>
      <c r="AO1627">
        <v>0.5</v>
      </c>
      <c r="AP1627">
        <v>84957</v>
      </c>
      <c r="AQ1627">
        <v>1371</v>
      </c>
      <c r="AR1627">
        <v>84271</v>
      </c>
      <c r="AS1627">
        <v>1335554</v>
      </c>
      <c r="AT1627">
        <v>15.72</v>
      </c>
      <c r="AV1627">
        <v>2014</v>
      </c>
      <c r="AW1627">
        <v>69</v>
      </c>
      <c r="AX1627">
        <v>1.027E-2</v>
      </c>
      <c r="AY1627">
        <v>1.022E-2</v>
      </c>
      <c r="AZ1627">
        <v>0.5</v>
      </c>
      <c r="BA1627">
        <v>89878</v>
      </c>
      <c r="BB1627">
        <v>919</v>
      </c>
      <c r="BC1627">
        <v>89419</v>
      </c>
      <c r="BD1627">
        <v>1630777</v>
      </c>
      <c r="BE1627">
        <v>18.14</v>
      </c>
    </row>
    <row r="1628" spans="37:57" x14ac:dyDescent="0.3">
      <c r="AK1628">
        <v>2014</v>
      </c>
      <c r="AL1628">
        <v>70</v>
      </c>
      <c r="AM1628">
        <v>1.7729999999999999E-2</v>
      </c>
      <c r="AN1628">
        <v>1.7579999999999998E-2</v>
      </c>
      <c r="AO1628">
        <v>0.5</v>
      </c>
      <c r="AP1628">
        <v>83586</v>
      </c>
      <c r="AQ1628">
        <v>1469</v>
      </c>
      <c r="AR1628">
        <v>82851</v>
      </c>
      <c r="AS1628">
        <v>1251283</v>
      </c>
      <c r="AT1628">
        <v>14.97</v>
      </c>
      <c r="AV1628">
        <v>2014</v>
      </c>
      <c r="AW1628">
        <v>70</v>
      </c>
      <c r="AX1628">
        <v>1.149E-2</v>
      </c>
      <c r="AY1628">
        <v>1.1429999999999999E-2</v>
      </c>
      <c r="AZ1628">
        <v>0.5</v>
      </c>
      <c r="BA1628">
        <v>88959</v>
      </c>
      <c r="BB1628">
        <v>1016</v>
      </c>
      <c r="BC1628">
        <v>88451</v>
      </c>
      <c r="BD1628">
        <v>1541358</v>
      </c>
      <c r="BE1628">
        <v>17.329999999999998</v>
      </c>
    </row>
    <row r="1629" spans="37:57" x14ac:dyDescent="0.3">
      <c r="AK1629">
        <v>2014</v>
      </c>
      <c r="AL1629">
        <v>71</v>
      </c>
      <c r="AM1629">
        <v>1.9539999999999998E-2</v>
      </c>
      <c r="AN1629">
        <v>1.9349999999999999E-2</v>
      </c>
      <c r="AO1629">
        <v>0.5</v>
      </c>
      <c r="AP1629">
        <v>82117</v>
      </c>
      <c r="AQ1629">
        <v>1589</v>
      </c>
      <c r="AR1629">
        <v>81322</v>
      </c>
      <c r="AS1629">
        <v>1168432</v>
      </c>
      <c r="AT1629">
        <v>14.23</v>
      </c>
      <c r="AV1629">
        <v>2014</v>
      </c>
      <c r="AW1629">
        <v>71</v>
      </c>
      <c r="AX1629">
        <v>1.2930000000000001E-2</v>
      </c>
      <c r="AY1629">
        <v>1.285E-2</v>
      </c>
      <c r="AZ1629">
        <v>0.5</v>
      </c>
      <c r="BA1629">
        <v>87943</v>
      </c>
      <c r="BB1629">
        <v>1130</v>
      </c>
      <c r="BC1629">
        <v>87378</v>
      </c>
      <c r="BD1629">
        <v>1452907</v>
      </c>
      <c r="BE1629">
        <v>16.52</v>
      </c>
    </row>
    <row r="1630" spans="37:57" x14ac:dyDescent="0.3">
      <c r="AK1630">
        <v>2014</v>
      </c>
      <c r="AL1630">
        <v>72</v>
      </c>
      <c r="AM1630">
        <v>2.0660000000000001E-2</v>
      </c>
      <c r="AN1630">
        <v>2.0449999999999999E-2</v>
      </c>
      <c r="AO1630">
        <v>0.5</v>
      </c>
      <c r="AP1630">
        <v>80528</v>
      </c>
      <c r="AQ1630">
        <v>1647</v>
      </c>
      <c r="AR1630">
        <v>79705</v>
      </c>
      <c r="AS1630">
        <v>1087109</v>
      </c>
      <c r="AT1630">
        <v>13.5</v>
      </c>
      <c r="AV1630">
        <v>2014</v>
      </c>
      <c r="AW1630">
        <v>72</v>
      </c>
      <c r="AX1630">
        <v>1.355E-2</v>
      </c>
      <c r="AY1630">
        <v>1.346E-2</v>
      </c>
      <c r="AZ1630">
        <v>0.5</v>
      </c>
      <c r="BA1630">
        <v>86813</v>
      </c>
      <c r="BB1630">
        <v>1169</v>
      </c>
      <c r="BC1630">
        <v>86229</v>
      </c>
      <c r="BD1630">
        <v>1365529</v>
      </c>
      <c r="BE1630">
        <v>15.73</v>
      </c>
    </row>
    <row r="1631" spans="37:57" x14ac:dyDescent="0.3">
      <c r="AK1631">
        <v>2014</v>
      </c>
      <c r="AL1631">
        <v>73</v>
      </c>
      <c r="AM1631">
        <v>2.2440000000000002E-2</v>
      </c>
      <c r="AN1631">
        <v>2.2190000000000001E-2</v>
      </c>
      <c r="AO1631">
        <v>0.5</v>
      </c>
      <c r="AP1631">
        <v>78881</v>
      </c>
      <c r="AQ1631">
        <v>1751</v>
      </c>
      <c r="AR1631">
        <v>78006</v>
      </c>
      <c r="AS1631">
        <v>1007405</v>
      </c>
      <c r="AT1631">
        <v>12.77</v>
      </c>
      <c r="AV1631">
        <v>2014</v>
      </c>
      <c r="AW1631">
        <v>73</v>
      </c>
      <c r="AX1631">
        <v>1.602E-2</v>
      </c>
      <c r="AY1631">
        <v>1.5890000000000001E-2</v>
      </c>
      <c r="AZ1631">
        <v>0.5</v>
      </c>
      <c r="BA1631">
        <v>85644</v>
      </c>
      <c r="BB1631">
        <v>1361</v>
      </c>
      <c r="BC1631">
        <v>84964</v>
      </c>
      <c r="BD1631">
        <v>1279300</v>
      </c>
      <c r="BE1631">
        <v>14.94</v>
      </c>
    </row>
    <row r="1632" spans="37:57" x14ac:dyDescent="0.3">
      <c r="AK1632">
        <v>2014</v>
      </c>
      <c r="AL1632">
        <v>74</v>
      </c>
      <c r="AM1632">
        <v>2.801E-2</v>
      </c>
      <c r="AN1632">
        <v>2.7619999999999999E-2</v>
      </c>
      <c r="AO1632">
        <v>0.5</v>
      </c>
      <c r="AP1632">
        <v>77130</v>
      </c>
      <c r="AQ1632">
        <v>2130</v>
      </c>
      <c r="AR1632">
        <v>76065</v>
      </c>
      <c r="AS1632">
        <v>929399</v>
      </c>
      <c r="AT1632">
        <v>12.05</v>
      </c>
      <c r="AV1632">
        <v>2014</v>
      </c>
      <c r="AW1632">
        <v>74</v>
      </c>
      <c r="AX1632">
        <v>1.7389999999999999E-2</v>
      </c>
      <c r="AY1632">
        <v>1.7239999999999998E-2</v>
      </c>
      <c r="AZ1632">
        <v>0.5</v>
      </c>
      <c r="BA1632">
        <v>84283</v>
      </c>
      <c r="BB1632">
        <v>1453</v>
      </c>
      <c r="BC1632">
        <v>83557</v>
      </c>
      <c r="BD1632">
        <v>1194336</v>
      </c>
      <c r="BE1632">
        <v>14.17</v>
      </c>
    </row>
    <row r="1633" spans="37:57" x14ac:dyDescent="0.3">
      <c r="AK1633">
        <v>2014</v>
      </c>
      <c r="AL1633">
        <v>75</v>
      </c>
      <c r="AM1633">
        <v>3.0429999999999999E-2</v>
      </c>
      <c r="AN1633">
        <v>2.997E-2</v>
      </c>
      <c r="AO1633">
        <v>0.5</v>
      </c>
      <c r="AP1633">
        <v>75000</v>
      </c>
      <c r="AQ1633">
        <v>2248</v>
      </c>
      <c r="AR1633">
        <v>73876</v>
      </c>
      <c r="AS1633">
        <v>853333</v>
      </c>
      <c r="AT1633">
        <v>11.38</v>
      </c>
      <c r="AV1633">
        <v>2014</v>
      </c>
      <c r="AW1633">
        <v>75</v>
      </c>
      <c r="AX1633">
        <v>1.882E-2</v>
      </c>
      <c r="AY1633">
        <v>1.865E-2</v>
      </c>
      <c r="AZ1633">
        <v>0.5</v>
      </c>
      <c r="BA1633">
        <v>82830</v>
      </c>
      <c r="BB1633">
        <v>1545</v>
      </c>
      <c r="BC1633">
        <v>82058</v>
      </c>
      <c r="BD1633">
        <v>1110780</v>
      </c>
      <c r="BE1633">
        <v>13.41</v>
      </c>
    </row>
    <row r="1634" spans="37:57" x14ac:dyDescent="0.3">
      <c r="AK1634">
        <v>2014</v>
      </c>
      <c r="AL1634">
        <v>76</v>
      </c>
      <c r="AM1634">
        <v>3.4110000000000001E-2</v>
      </c>
      <c r="AN1634">
        <v>3.354E-2</v>
      </c>
      <c r="AO1634">
        <v>0.5</v>
      </c>
      <c r="AP1634">
        <v>72752</v>
      </c>
      <c r="AQ1634">
        <v>2440</v>
      </c>
      <c r="AR1634">
        <v>71532</v>
      </c>
      <c r="AS1634">
        <v>779457</v>
      </c>
      <c r="AT1634">
        <v>10.71</v>
      </c>
      <c r="AV1634">
        <v>2014</v>
      </c>
      <c r="AW1634">
        <v>76</v>
      </c>
      <c r="AX1634">
        <v>2.265E-2</v>
      </c>
      <c r="AY1634">
        <v>2.239E-2</v>
      </c>
      <c r="AZ1634">
        <v>0.5</v>
      </c>
      <c r="BA1634">
        <v>81285</v>
      </c>
      <c r="BB1634">
        <v>1820</v>
      </c>
      <c r="BC1634">
        <v>80375</v>
      </c>
      <c r="BD1634">
        <v>1028722</v>
      </c>
      <c r="BE1634">
        <v>12.66</v>
      </c>
    </row>
    <row r="1635" spans="37:57" x14ac:dyDescent="0.3">
      <c r="AK1635">
        <v>2014</v>
      </c>
      <c r="AL1635">
        <v>77</v>
      </c>
      <c r="AM1635">
        <v>3.9170000000000003E-2</v>
      </c>
      <c r="AN1635">
        <v>3.8420000000000003E-2</v>
      </c>
      <c r="AO1635">
        <v>0.5</v>
      </c>
      <c r="AP1635">
        <v>70312</v>
      </c>
      <c r="AQ1635">
        <v>2702</v>
      </c>
      <c r="AR1635">
        <v>68962</v>
      </c>
      <c r="AS1635">
        <v>707925</v>
      </c>
      <c r="AT1635">
        <v>10.07</v>
      </c>
      <c r="AV1635">
        <v>2014</v>
      </c>
      <c r="AW1635">
        <v>77</v>
      </c>
      <c r="AX1635">
        <v>2.4539999999999999E-2</v>
      </c>
      <c r="AY1635">
        <v>2.4240000000000001E-2</v>
      </c>
      <c r="AZ1635">
        <v>0.5</v>
      </c>
      <c r="BA1635">
        <v>79465</v>
      </c>
      <c r="BB1635">
        <v>1926</v>
      </c>
      <c r="BC1635">
        <v>78502</v>
      </c>
      <c r="BD1635">
        <v>948347</v>
      </c>
      <c r="BE1635">
        <v>11.93</v>
      </c>
    </row>
    <row r="1636" spans="37:57" x14ac:dyDescent="0.3">
      <c r="AK1636">
        <v>2014</v>
      </c>
      <c r="AL1636">
        <v>78</v>
      </c>
      <c r="AM1636">
        <v>4.2709999999999998E-2</v>
      </c>
      <c r="AN1636">
        <v>4.1820000000000003E-2</v>
      </c>
      <c r="AO1636">
        <v>0.5</v>
      </c>
      <c r="AP1636">
        <v>67611</v>
      </c>
      <c r="AQ1636">
        <v>2828</v>
      </c>
      <c r="AR1636">
        <v>66197</v>
      </c>
      <c r="AS1636">
        <v>638963</v>
      </c>
      <c r="AT1636">
        <v>9.4499999999999993</v>
      </c>
      <c r="AV1636">
        <v>2014</v>
      </c>
      <c r="AW1636">
        <v>78</v>
      </c>
      <c r="AX1636">
        <v>2.7820000000000001E-2</v>
      </c>
      <c r="AY1636">
        <v>2.7439999999999999E-2</v>
      </c>
      <c r="AZ1636">
        <v>0.5</v>
      </c>
      <c r="BA1636">
        <v>77539</v>
      </c>
      <c r="BB1636">
        <v>2128</v>
      </c>
      <c r="BC1636">
        <v>76475</v>
      </c>
      <c r="BD1636">
        <v>869845</v>
      </c>
      <c r="BE1636">
        <v>11.22</v>
      </c>
    </row>
    <row r="1637" spans="37:57" x14ac:dyDescent="0.3">
      <c r="AK1637">
        <v>2014</v>
      </c>
      <c r="AL1637">
        <v>79</v>
      </c>
      <c r="AM1637">
        <v>4.6879999999999998E-2</v>
      </c>
      <c r="AN1637">
        <v>4.5809999999999997E-2</v>
      </c>
      <c r="AO1637">
        <v>0.5</v>
      </c>
      <c r="AP1637">
        <v>64783</v>
      </c>
      <c r="AQ1637">
        <v>2968</v>
      </c>
      <c r="AR1637">
        <v>63299</v>
      </c>
      <c r="AS1637">
        <v>572766</v>
      </c>
      <c r="AT1637">
        <v>8.84</v>
      </c>
      <c r="AV1637">
        <v>2014</v>
      </c>
      <c r="AW1637">
        <v>79</v>
      </c>
      <c r="AX1637">
        <v>3.015E-2</v>
      </c>
      <c r="AY1637">
        <v>2.9700000000000001E-2</v>
      </c>
      <c r="AZ1637">
        <v>0.5</v>
      </c>
      <c r="BA1637">
        <v>75411</v>
      </c>
      <c r="BB1637">
        <v>2240</v>
      </c>
      <c r="BC1637">
        <v>74291</v>
      </c>
      <c r="BD1637">
        <v>793370</v>
      </c>
      <c r="BE1637">
        <v>10.52</v>
      </c>
    </row>
    <row r="1638" spans="37:57" x14ac:dyDescent="0.3">
      <c r="AK1638">
        <v>2014</v>
      </c>
      <c r="AL1638">
        <v>80</v>
      </c>
      <c r="AM1638">
        <v>5.5379999999999999E-2</v>
      </c>
      <c r="AN1638">
        <v>5.389E-2</v>
      </c>
      <c r="AO1638">
        <v>0.5</v>
      </c>
      <c r="AP1638">
        <v>61816</v>
      </c>
      <c r="AQ1638">
        <v>3331</v>
      </c>
      <c r="AR1638">
        <v>60150</v>
      </c>
      <c r="AS1638">
        <v>509467</v>
      </c>
      <c r="AT1638">
        <v>8.24</v>
      </c>
      <c r="AV1638">
        <v>2014</v>
      </c>
      <c r="AW1638">
        <v>80</v>
      </c>
      <c r="AX1638">
        <v>3.551E-2</v>
      </c>
      <c r="AY1638">
        <v>3.4889999999999997E-2</v>
      </c>
      <c r="AZ1638">
        <v>0.5</v>
      </c>
      <c r="BA1638">
        <v>73171</v>
      </c>
      <c r="BB1638">
        <v>2553</v>
      </c>
      <c r="BC1638">
        <v>71894</v>
      </c>
      <c r="BD1638">
        <v>719079</v>
      </c>
      <c r="BE1638">
        <v>9.83</v>
      </c>
    </row>
    <row r="1639" spans="37:57" x14ac:dyDescent="0.3">
      <c r="AK1639">
        <v>2014</v>
      </c>
      <c r="AL1639">
        <v>81</v>
      </c>
      <c r="AM1639">
        <v>6.1539999999999997E-2</v>
      </c>
      <c r="AN1639">
        <v>5.9700000000000003E-2</v>
      </c>
      <c r="AO1639">
        <v>0.5</v>
      </c>
      <c r="AP1639">
        <v>58484</v>
      </c>
      <c r="AQ1639">
        <v>3492</v>
      </c>
      <c r="AR1639">
        <v>56738</v>
      </c>
      <c r="AS1639">
        <v>449317</v>
      </c>
      <c r="AT1639">
        <v>7.68</v>
      </c>
      <c r="AV1639">
        <v>2014</v>
      </c>
      <c r="AW1639">
        <v>81</v>
      </c>
      <c r="AX1639">
        <v>4.1200000000000001E-2</v>
      </c>
      <c r="AY1639">
        <v>4.0370000000000003E-2</v>
      </c>
      <c r="AZ1639">
        <v>0.5</v>
      </c>
      <c r="BA1639">
        <v>70618</v>
      </c>
      <c r="BB1639">
        <v>2851</v>
      </c>
      <c r="BC1639">
        <v>69193</v>
      </c>
      <c r="BD1639">
        <v>647185</v>
      </c>
      <c r="BE1639">
        <v>9.16</v>
      </c>
    </row>
    <row r="1640" spans="37:57" x14ac:dyDescent="0.3">
      <c r="AK1640">
        <v>2014</v>
      </c>
      <c r="AL1640">
        <v>82</v>
      </c>
      <c r="AM1640">
        <v>7.2160000000000002E-2</v>
      </c>
      <c r="AN1640">
        <v>6.9650000000000004E-2</v>
      </c>
      <c r="AO1640">
        <v>0.5</v>
      </c>
      <c r="AP1640">
        <v>54993</v>
      </c>
      <c r="AQ1640">
        <v>3830</v>
      </c>
      <c r="AR1640">
        <v>53078</v>
      </c>
      <c r="AS1640">
        <v>392578</v>
      </c>
      <c r="AT1640">
        <v>7.14</v>
      </c>
      <c r="AV1640">
        <v>2014</v>
      </c>
      <c r="AW1640">
        <v>82</v>
      </c>
      <c r="AX1640">
        <v>4.8079999999999998E-2</v>
      </c>
      <c r="AY1640">
        <v>4.6949999999999999E-2</v>
      </c>
      <c r="AZ1640">
        <v>0.5</v>
      </c>
      <c r="BA1640">
        <v>67767</v>
      </c>
      <c r="BB1640">
        <v>3182</v>
      </c>
      <c r="BC1640">
        <v>66176</v>
      </c>
      <c r="BD1640">
        <v>577992</v>
      </c>
      <c r="BE1640">
        <v>8.5299999999999994</v>
      </c>
    </row>
    <row r="1641" spans="37:57" x14ac:dyDescent="0.3">
      <c r="AK1641">
        <v>2014</v>
      </c>
      <c r="AL1641">
        <v>83</v>
      </c>
      <c r="AM1641">
        <v>8.1250000000000003E-2</v>
      </c>
      <c r="AN1641">
        <v>7.8070000000000001E-2</v>
      </c>
      <c r="AO1641">
        <v>0.5</v>
      </c>
      <c r="AP1641">
        <v>51163</v>
      </c>
      <c r="AQ1641">
        <v>3994</v>
      </c>
      <c r="AR1641">
        <v>49165</v>
      </c>
      <c r="AS1641">
        <v>339501</v>
      </c>
      <c r="AT1641">
        <v>6.64</v>
      </c>
      <c r="AV1641">
        <v>2014</v>
      </c>
      <c r="AW1641">
        <v>83</v>
      </c>
      <c r="AX1641">
        <v>5.4829999999999997E-2</v>
      </c>
      <c r="AY1641">
        <v>5.3359999999999998E-2</v>
      </c>
      <c r="AZ1641">
        <v>0.5</v>
      </c>
      <c r="BA1641">
        <v>64585</v>
      </c>
      <c r="BB1641">
        <v>3446</v>
      </c>
      <c r="BC1641">
        <v>62862</v>
      </c>
      <c r="BD1641">
        <v>511816</v>
      </c>
      <c r="BE1641">
        <v>7.92</v>
      </c>
    </row>
    <row r="1642" spans="37:57" x14ac:dyDescent="0.3">
      <c r="AK1642">
        <v>2014</v>
      </c>
      <c r="AL1642">
        <v>84</v>
      </c>
      <c r="AM1642">
        <v>9.0069999999999997E-2</v>
      </c>
      <c r="AN1642">
        <v>8.6190000000000003E-2</v>
      </c>
      <c r="AO1642">
        <v>0.5</v>
      </c>
      <c r="AP1642">
        <v>47168</v>
      </c>
      <c r="AQ1642">
        <v>4065</v>
      </c>
      <c r="AR1642">
        <v>45136</v>
      </c>
      <c r="AS1642">
        <v>290335</v>
      </c>
      <c r="AT1642">
        <v>6.16</v>
      </c>
      <c r="AV1642">
        <v>2014</v>
      </c>
      <c r="AW1642">
        <v>84</v>
      </c>
      <c r="AX1642">
        <v>6.5869999999999998E-2</v>
      </c>
      <c r="AY1642">
        <v>6.3769999999999993E-2</v>
      </c>
      <c r="AZ1642">
        <v>0.5</v>
      </c>
      <c r="BA1642">
        <v>61139</v>
      </c>
      <c r="BB1642">
        <v>3899</v>
      </c>
      <c r="BC1642">
        <v>59189</v>
      </c>
      <c r="BD1642">
        <v>448954</v>
      </c>
      <c r="BE1642">
        <v>7.34</v>
      </c>
    </row>
    <row r="1643" spans="37:57" x14ac:dyDescent="0.3">
      <c r="AK1643">
        <v>2014</v>
      </c>
      <c r="AL1643">
        <v>85</v>
      </c>
      <c r="AM1643">
        <v>0.10687000000000001</v>
      </c>
      <c r="AN1643">
        <v>0.10145</v>
      </c>
      <c r="AO1643">
        <v>0.5</v>
      </c>
      <c r="AP1643">
        <v>43103</v>
      </c>
      <c r="AQ1643">
        <v>4373</v>
      </c>
      <c r="AR1643">
        <v>40916</v>
      </c>
      <c r="AS1643">
        <v>245200</v>
      </c>
      <c r="AT1643">
        <v>5.69</v>
      </c>
      <c r="AV1643">
        <v>2014</v>
      </c>
      <c r="AW1643">
        <v>85</v>
      </c>
      <c r="AX1643">
        <v>7.2910000000000003E-2</v>
      </c>
      <c r="AY1643">
        <v>7.034E-2</v>
      </c>
      <c r="AZ1643">
        <v>0.5</v>
      </c>
      <c r="BA1643">
        <v>57240</v>
      </c>
      <c r="BB1643">
        <v>4026</v>
      </c>
      <c r="BC1643">
        <v>55227</v>
      </c>
      <c r="BD1643">
        <v>389765</v>
      </c>
      <c r="BE1643">
        <v>6.81</v>
      </c>
    </row>
    <row r="1644" spans="37:57" x14ac:dyDescent="0.3">
      <c r="AK1644">
        <v>2014</v>
      </c>
      <c r="AL1644">
        <v>86</v>
      </c>
      <c r="AM1644">
        <v>0.11895</v>
      </c>
      <c r="AN1644">
        <v>0.11228</v>
      </c>
      <c r="AO1644">
        <v>0.5</v>
      </c>
      <c r="AP1644">
        <v>38730</v>
      </c>
      <c r="AQ1644">
        <v>4348</v>
      </c>
      <c r="AR1644">
        <v>36556</v>
      </c>
      <c r="AS1644">
        <v>204283</v>
      </c>
      <c r="AT1644">
        <v>5.27</v>
      </c>
      <c r="AV1644">
        <v>2014</v>
      </c>
      <c r="AW1644">
        <v>86</v>
      </c>
      <c r="AX1644">
        <v>8.4680000000000005E-2</v>
      </c>
      <c r="AY1644">
        <v>8.1240000000000007E-2</v>
      </c>
      <c r="AZ1644">
        <v>0.5</v>
      </c>
      <c r="BA1644">
        <v>53214</v>
      </c>
      <c r="BB1644">
        <v>4323</v>
      </c>
      <c r="BC1644">
        <v>51052</v>
      </c>
      <c r="BD1644">
        <v>334538</v>
      </c>
      <c r="BE1644">
        <v>6.29</v>
      </c>
    </row>
    <row r="1645" spans="37:57" x14ac:dyDescent="0.3">
      <c r="AK1645">
        <v>2014</v>
      </c>
      <c r="AL1645">
        <v>87</v>
      </c>
      <c r="AM1645">
        <v>0.13436999999999999</v>
      </c>
      <c r="AN1645">
        <v>0.12590999999999999</v>
      </c>
      <c r="AO1645">
        <v>0.5</v>
      </c>
      <c r="AP1645">
        <v>34382</v>
      </c>
      <c r="AQ1645">
        <v>4329</v>
      </c>
      <c r="AR1645">
        <v>32217</v>
      </c>
      <c r="AS1645">
        <v>167728</v>
      </c>
      <c r="AT1645">
        <v>4.88</v>
      </c>
      <c r="AV1645">
        <v>2014</v>
      </c>
      <c r="AW1645">
        <v>87</v>
      </c>
      <c r="AX1645">
        <v>9.7750000000000004E-2</v>
      </c>
      <c r="AY1645">
        <v>9.3200000000000005E-2</v>
      </c>
      <c r="AZ1645">
        <v>0.5</v>
      </c>
      <c r="BA1645">
        <v>48891</v>
      </c>
      <c r="BB1645">
        <v>4556</v>
      </c>
      <c r="BC1645">
        <v>46612</v>
      </c>
      <c r="BD1645">
        <v>283486</v>
      </c>
      <c r="BE1645">
        <v>5.8</v>
      </c>
    </row>
    <row r="1646" spans="37:57" x14ac:dyDescent="0.3">
      <c r="AK1646">
        <v>2014</v>
      </c>
      <c r="AL1646">
        <v>88</v>
      </c>
      <c r="AM1646">
        <v>0.14385000000000001</v>
      </c>
      <c r="AN1646">
        <v>0.13419</v>
      </c>
      <c r="AO1646">
        <v>0.5</v>
      </c>
      <c r="AP1646">
        <v>30053</v>
      </c>
      <c r="AQ1646">
        <v>4033</v>
      </c>
      <c r="AR1646">
        <v>28036</v>
      </c>
      <c r="AS1646">
        <v>135511</v>
      </c>
      <c r="AT1646">
        <v>4.51</v>
      </c>
      <c r="AV1646">
        <v>2014</v>
      </c>
      <c r="AW1646">
        <v>88</v>
      </c>
      <c r="AX1646">
        <v>0.10799</v>
      </c>
      <c r="AY1646">
        <v>0.10246</v>
      </c>
      <c r="AZ1646">
        <v>0.5</v>
      </c>
      <c r="BA1646">
        <v>44334</v>
      </c>
      <c r="BB1646">
        <v>4542</v>
      </c>
      <c r="BC1646">
        <v>42063</v>
      </c>
      <c r="BD1646">
        <v>236873</v>
      </c>
      <c r="BE1646">
        <v>5.34</v>
      </c>
    </row>
    <row r="1647" spans="37:57" x14ac:dyDescent="0.3">
      <c r="AK1647">
        <v>2014</v>
      </c>
      <c r="AL1647">
        <v>89</v>
      </c>
      <c r="AM1647">
        <v>0.17707999999999999</v>
      </c>
      <c r="AN1647">
        <v>0.16267999999999999</v>
      </c>
      <c r="AO1647">
        <v>0.5</v>
      </c>
      <c r="AP1647">
        <v>26020</v>
      </c>
      <c r="AQ1647">
        <v>4233</v>
      </c>
      <c r="AR1647">
        <v>23903</v>
      </c>
      <c r="AS1647">
        <v>107474</v>
      </c>
      <c r="AT1647">
        <v>4.13</v>
      </c>
      <c r="AV1647">
        <v>2014</v>
      </c>
      <c r="AW1647">
        <v>89</v>
      </c>
      <c r="AX1647">
        <v>0.13105</v>
      </c>
      <c r="AY1647">
        <v>0.12299</v>
      </c>
      <c r="AZ1647">
        <v>0.5</v>
      </c>
      <c r="BA1647">
        <v>39792</v>
      </c>
      <c r="BB1647">
        <v>4894</v>
      </c>
      <c r="BC1647">
        <v>37345</v>
      </c>
      <c r="BD1647">
        <v>194810</v>
      </c>
      <c r="BE1647">
        <v>4.9000000000000004</v>
      </c>
    </row>
    <row r="1648" spans="37:57" x14ac:dyDescent="0.3">
      <c r="AK1648">
        <v>2014</v>
      </c>
      <c r="AL1648">
        <v>90</v>
      </c>
      <c r="AM1648">
        <v>0.19731000000000001</v>
      </c>
      <c r="AN1648">
        <v>0.17960000000000001</v>
      </c>
      <c r="AO1648">
        <v>0.5</v>
      </c>
      <c r="AP1648">
        <v>21787</v>
      </c>
      <c r="AQ1648">
        <v>3913</v>
      </c>
      <c r="AR1648">
        <v>19831</v>
      </c>
      <c r="AS1648">
        <v>83571</v>
      </c>
      <c r="AT1648">
        <v>3.84</v>
      </c>
      <c r="AV1648">
        <v>2014</v>
      </c>
      <c r="AW1648">
        <v>90</v>
      </c>
      <c r="AX1648">
        <v>0.14305999999999999</v>
      </c>
      <c r="AY1648">
        <v>0.13350999999999999</v>
      </c>
      <c r="AZ1648">
        <v>0.5</v>
      </c>
      <c r="BA1648">
        <v>34898</v>
      </c>
      <c r="BB1648">
        <v>4659</v>
      </c>
      <c r="BC1648">
        <v>32568</v>
      </c>
      <c r="BD1648">
        <v>157465</v>
      </c>
      <c r="BE1648">
        <v>4.51</v>
      </c>
    </row>
    <row r="1649" spans="37:57" x14ac:dyDescent="0.3">
      <c r="AK1649">
        <v>2014</v>
      </c>
      <c r="AL1649">
        <v>91</v>
      </c>
      <c r="AM1649">
        <v>0.21029999999999999</v>
      </c>
      <c r="AN1649">
        <v>0.19028999999999999</v>
      </c>
      <c r="AO1649">
        <v>0.5</v>
      </c>
      <c r="AP1649">
        <v>17874</v>
      </c>
      <c r="AQ1649">
        <v>3401</v>
      </c>
      <c r="AR1649">
        <v>16173</v>
      </c>
      <c r="AS1649">
        <v>63740</v>
      </c>
      <c r="AT1649">
        <v>3.57</v>
      </c>
      <c r="AV1649">
        <v>2014</v>
      </c>
      <c r="AW1649">
        <v>91</v>
      </c>
      <c r="AX1649">
        <v>0.16592999999999999</v>
      </c>
      <c r="AY1649">
        <v>0.15322</v>
      </c>
      <c r="AZ1649">
        <v>0.5</v>
      </c>
      <c r="BA1649">
        <v>30239</v>
      </c>
      <c r="BB1649">
        <v>4633</v>
      </c>
      <c r="BC1649">
        <v>27922</v>
      </c>
      <c r="BD1649">
        <v>124897</v>
      </c>
      <c r="BE1649">
        <v>4.13</v>
      </c>
    </row>
    <row r="1650" spans="37:57" x14ac:dyDescent="0.3">
      <c r="AK1650">
        <v>2014</v>
      </c>
      <c r="AL1650">
        <v>92</v>
      </c>
      <c r="AM1650">
        <v>0.23813999999999999</v>
      </c>
      <c r="AN1650">
        <v>0.21281</v>
      </c>
      <c r="AO1650">
        <v>0.5</v>
      </c>
      <c r="AP1650">
        <v>14473</v>
      </c>
      <c r="AQ1650">
        <v>3080</v>
      </c>
      <c r="AR1650">
        <v>12933</v>
      </c>
      <c r="AS1650">
        <v>47567</v>
      </c>
      <c r="AT1650">
        <v>3.29</v>
      </c>
      <c r="AV1650">
        <v>2014</v>
      </c>
      <c r="AW1650">
        <v>92</v>
      </c>
      <c r="AX1650">
        <v>0.19389999999999999</v>
      </c>
      <c r="AY1650">
        <v>0.17676</v>
      </c>
      <c r="AZ1650">
        <v>0.5</v>
      </c>
      <c r="BA1650">
        <v>25606</v>
      </c>
      <c r="BB1650">
        <v>4526</v>
      </c>
      <c r="BC1650">
        <v>23342</v>
      </c>
      <c r="BD1650">
        <v>96975</v>
      </c>
      <c r="BE1650">
        <v>3.79</v>
      </c>
    </row>
    <row r="1651" spans="37:57" x14ac:dyDescent="0.3">
      <c r="AK1651">
        <v>2014</v>
      </c>
      <c r="AL1651">
        <v>93</v>
      </c>
      <c r="AM1651">
        <v>0.26808999999999999</v>
      </c>
      <c r="AN1651">
        <v>0.2364</v>
      </c>
      <c r="AO1651">
        <v>0.5</v>
      </c>
      <c r="AP1651">
        <v>11393</v>
      </c>
      <c r="AQ1651">
        <v>2693</v>
      </c>
      <c r="AR1651">
        <v>10046</v>
      </c>
      <c r="AS1651">
        <v>34634</v>
      </c>
      <c r="AT1651">
        <v>3.04</v>
      </c>
      <c r="AV1651">
        <v>2014</v>
      </c>
      <c r="AW1651">
        <v>93</v>
      </c>
      <c r="AX1651">
        <v>0.21431</v>
      </c>
      <c r="AY1651">
        <v>0.19356999999999999</v>
      </c>
      <c r="AZ1651">
        <v>0.5</v>
      </c>
      <c r="BA1651">
        <v>21079</v>
      </c>
      <c r="BB1651">
        <v>4080</v>
      </c>
      <c r="BC1651">
        <v>19039</v>
      </c>
      <c r="BD1651">
        <v>73633</v>
      </c>
      <c r="BE1651">
        <v>3.49</v>
      </c>
    </row>
    <row r="1652" spans="37:57" x14ac:dyDescent="0.3">
      <c r="AK1652">
        <v>2014</v>
      </c>
      <c r="AL1652">
        <v>94</v>
      </c>
      <c r="AM1652">
        <v>0.28505000000000003</v>
      </c>
      <c r="AN1652">
        <v>0.24948999999999999</v>
      </c>
      <c r="AO1652">
        <v>0.5</v>
      </c>
      <c r="AP1652">
        <v>8700</v>
      </c>
      <c r="AQ1652">
        <v>2171</v>
      </c>
      <c r="AR1652">
        <v>7614</v>
      </c>
      <c r="AS1652">
        <v>24588</v>
      </c>
      <c r="AT1652">
        <v>2.83</v>
      </c>
      <c r="AV1652">
        <v>2014</v>
      </c>
      <c r="AW1652">
        <v>94</v>
      </c>
      <c r="AX1652">
        <v>0.24368000000000001</v>
      </c>
      <c r="AY1652">
        <v>0.21722</v>
      </c>
      <c r="AZ1652">
        <v>0.5</v>
      </c>
      <c r="BA1652">
        <v>16999</v>
      </c>
      <c r="BB1652">
        <v>3692</v>
      </c>
      <c r="BC1652">
        <v>15153</v>
      </c>
      <c r="BD1652">
        <v>54593</v>
      </c>
      <c r="BE1652">
        <v>3.21</v>
      </c>
    </row>
    <row r="1653" spans="37:57" x14ac:dyDescent="0.3">
      <c r="AK1653">
        <v>2014</v>
      </c>
      <c r="AL1653">
        <v>95</v>
      </c>
      <c r="AM1653">
        <v>0.32611000000000001</v>
      </c>
      <c r="AN1653">
        <v>0.28038999999999997</v>
      </c>
      <c r="AO1653">
        <v>0.5</v>
      </c>
      <c r="AP1653">
        <v>6529</v>
      </c>
      <c r="AQ1653">
        <v>1831</v>
      </c>
      <c r="AR1653">
        <v>5614</v>
      </c>
      <c r="AS1653">
        <v>16973</v>
      </c>
      <c r="AT1653">
        <v>2.6</v>
      </c>
      <c r="AV1653">
        <v>2014</v>
      </c>
      <c r="AW1653">
        <v>95</v>
      </c>
      <c r="AX1653">
        <v>0.26994000000000001</v>
      </c>
      <c r="AY1653">
        <v>0.23784</v>
      </c>
      <c r="AZ1653">
        <v>0.5</v>
      </c>
      <c r="BA1653">
        <v>13307</v>
      </c>
      <c r="BB1653">
        <v>3165</v>
      </c>
      <c r="BC1653">
        <v>11724</v>
      </c>
      <c r="BD1653">
        <v>39440</v>
      </c>
      <c r="BE1653">
        <v>2.96</v>
      </c>
    </row>
    <row r="1654" spans="37:57" x14ac:dyDescent="0.3">
      <c r="AK1654">
        <v>2014</v>
      </c>
      <c r="AL1654">
        <v>96</v>
      </c>
      <c r="AM1654">
        <v>0.35802</v>
      </c>
      <c r="AN1654">
        <v>0.30365999999999999</v>
      </c>
      <c r="AO1654">
        <v>0.5</v>
      </c>
      <c r="AP1654">
        <v>4698</v>
      </c>
      <c r="AQ1654">
        <v>1427</v>
      </c>
      <c r="AR1654">
        <v>3985</v>
      </c>
      <c r="AS1654">
        <v>11360</v>
      </c>
      <c r="AT1654">
        <v>2.42</v>
      </c>
      <c r="AV1654">
        <v>2014</v>
      </c>
      <c r="AW1654">
        <v>96</v>
      </c>
      <c r="AX1654">
        <v>0.30127999999999999</v>
      </c>
      <c r="AY1654">
        <v>0.26184000000000002</v>
      </c>
      <c r="AZ1654">
        <v>0.5</v>
      </c>
      <c r="BA1654">
        <v>10142</v>
      </c>
      <c r="BB1654">
        <v>2655</v>
      </c>
      <c r="BC1654">
        <v>8814</v>
      </c>
      <c r="BD1654">
        <v>27716</v>
      </c>
      <c r="BE1654">
        <v>2.73</v>
      </c>
    </row>
    <row r="1655" spans="37:57" x14ac:dyDescent="0.3">
      <c r="AK1655">
        <v>2014</v>
      </c>
      <c r="AL1655">
        <v>97</v>
      </c>
      <c r="AM1655">
        <v>0.39123999999999998</v>
      </c>
      <c r="AN1655">
        <v>0.32723000000000002</v>
      </c>
      <c r="AO1655">
        <v>0.5</v>
      </c>
      <c r="AP1655">
        <v>3272</v>
      </c>
      <c r="AQ1655">
        <v>1071</v>
      </c>
      <c r="AR1655">
        <v>2736</v>
      </c>
      <c r="AS1655">
        <v>7374</v>
      </c>
      <c r="AT1655">
        <v>2.25</v>
      </c>
      <c r="AV1655">
        <v>2014</v>
      </c>
      <c r="AW1655">
        <v>97</v>
      </c>
      <c r="AX1655">
        <v>0.33457999999999999</v>
      </c>
      <c r="AY1655">
        <v>0.28663</v>
      </c>
      <c r="AZ1655">
        <v>0.5</v>
      </c>
      <c r="BA1655">
        <v>7486</v>
      </c>
      <c r="BB1655">
        <v>2146</v>
      </c>
      <c r="BC1655">
        <v>6413</v>
      </c>
      <c r="BD1655">
        <v>18902</v>
      </c>
      <c r="BE1655">
        <v>2.52</v>
      </c>
    </row>
    <row r="1656" spans="37:57" x14ac:dyDescent="0.3">
      <c r="AK1656">
        <v>2014</v>
      </c>
      <c r="AL1656">
        <v>98</v>
      </c>
      <c r="AM1656">
        <v>0.42549999999999999</v>
      </c>
      <c r="AN1656">
        <v>0.35085</v>
      </c>
      <c r="AO1656">
        <v>0.5</v>
      </c>
      <c r="AP1656">
        <v>2201</v>
      </c>
      <c r="AQ1656">
        <v>772</v>
      </c>
      <c r="AR1656">
        <v>1815</v>
      </c>
      <c r="AS1656">
        <v>4638</v>
      </c>
      <c r="AT1656">
        <v>2.11</v>
      </c>
      <c r="AV1656">
        <v>2014</v>
      </c>
      <c r="AW1656">
        <v>98</v>
      </c>
      <c r="AX1656">
        <v>0.36962</v>
      </c>
      <c r="AY1656">
        <v>0.31197000000000003</v>
      </c>
      <c r="AZ1656">
        <v>0.5</v>
      </c>
      <c r="BA1656">
        <v>5340</v>
      </c>
      <c r="BB1656">
        <v>1666</v>
      </c>
      <c r="BC1656">
        <v>4507</v>
      </c>
      <c r="BD1656">
        <v>12489</v>
      </c>
      <c r="BE1656">
        <v>2.34</v>
      </c>
    </row>
    <row r="1657" spans="37:57" x14ac:dyDescent="0.3">
      <c r="AK1657">
        <v>2014</v>
      </c>
      <c r="AL1657">
        <v>99</v>
      </c>
      <c r="AM1657">
        <v>0.46049000000000001</v>
      </c>
      <c r="AN1657">
        <v>0.37430999999999998</v>
      </c>
      <c r="AO1657">
        <v>0.5</v>
      </c>
      <c r="AP1657">
        <v>1429</v>
      </c>
      <c r="AQ1657">
        <v>535</v>
      </c>
      <c r="AR1657">
        <v>1161</v>
      </c>
      <c r="AS1657">
        <v>2823</v>
      </c>
      <c r="AT1657">
        <v>1.98</v>
      </c>
      <c r="AV1657">
        <v>2014</v>
      </c>
      <c r="AW1657">
        <v>99</v>
      </c>
      <c r="AX1657">
        <v>0.40609000000000001</v>
      </c>
      <c r="AY1657">
        <v>0.33755000000000002</v>
      </c>
      <c r="AZ1657">
        <v>0.5</v>
      </c>
      <c r="BA1657">
        <v>3674</v>
      </c>
      <c r="BB1657">
        <v>1240</v>
      </c>
      <c r="BC1657">
        <v>3054</v>
      </c>
      <c r="BD1657">
        <v>7981</v>
      </c>
      <c r="BE1657">
        <v>2.17</v>
      </c>
    </row>
    <row r="1658" spans="37:57" x14ac:dyDescent="0.3">
      <c r="AK1658">
        <v>2014</v>
      </c>
      <c r="AL1658">
        <v>100</v>
      </c>
      <c r="AM1658">
        <v>0.49587999999999999</v>
      </c>
      <c r="AN1658">
        <v>0.39735999999999999</v>
      </c>
      <c r="AO1658">
        <v>0.5</v>
      </c>
      <c r="AP1658">
        <v>894</v>
      </c>
      <c r="AQ1658">
        <v>355</v>
      </c>
      <c r="AR1658">
        <v>716</v>
      </c>
      <c r="AS1658">
        <v>1662</v>
      </c>
      <c r="AT1658">
        <v>1.86</v>
      </c>
      <c r="AV1658">
        <v>2014</v>
      </c>
      <c r="AW1658">
        <v>100</v>
      </c>
      <c r="AX1658">
        <v>0.44363000000000002</v>
      </c>
      <c r="AY1658">
        <v>0.36309000000000002</v>
      </c>
      <c r="AZ1658">
        <v>0.5</v>
      </c>
      <c r="BA1658">
        <v>2434</v>
      </c>
      <c r="BB1658">
        <v>884</v>
      </c>
      <c r="BC1658">
        <v>1992</v>
      </c>
      <c r="BD1658">
        <v>4927</v>
      </c>
      <c r="BE1658">
        <v>2.02</v>
      </c>
    </row>
    <row r="1659" spans="37:57" x14ac:dyDescent="0.3">
      <c r="AK1659">
        <v>2014</v>
      </c>
      <c r="AL1659">
        <v>101</v>
      </c>
      <c r="AM1659">
        <v>0.53129999999999999</v>
      </c>
      <c r="AN1659">
        <v>0.41979</v>
      </c>
      <c r="AO1659">
        <v>0.5</v>
      </c>
      <c r="AP1659">
        <v>539</v>
      </c>
      <c r="AQ1659">
        <v>226</v>
      </c>
      <c r="AR1659">
        <v>426</v>
      </c>
      <c r="AS1659">
        <v>945</v>
      </c>
      <c r="AT1659">
        <v>1.75</v>
      </c>
      <c r="AV1659">
        <v>2014</v>
      </c>
      <c r="AW1659">
        <v>101</v>
      </c>
      <c r="AX1659">
        <v>0.48182000000000003</v>
      </c>
      <c r="AY1659">
        <v>0.38828000000000001</v>
      </c>
      <c r="AZ1659">
        <v>0.5</v>
      </c>
      <c r="BA1659">
        <v>1550</v>
      </c>
      <c r="BB1659">
        <v>602</v>
      </c>
      <c r="BC1659">
        <v>1249</v>
      </c>
      <c r="BD1659">
        <v>2935</v>
      </c>
      <c r="BE1659">
        <v>1.89</v>
      </c>
    </row>
    <row r="1660" spans="37:57" x14ac:dyDescent="0.3">
      <c r="AK1660">
        <v>2014</v>
      </c>
      <c r="AL1660">
        <v>102</v>
      </c>
      <c r="AM1660">
        <v>0.56642000000000003</v>
      </c>
      <c r="AN1660">
        <v>0.44141000000000002</v>
      </c>
      <c r="AO1660">
        <v>0.5</v>
      </c>
      <c r="AP1660">
        <v>313</v>
      </c>
      <c r="AQ1660">
        <v>138</v>
      </c>
      <c r="AR1660">
        <v>244</v>
      </c>
      <c r="AS1660">
        <v>520</v>
      </c>
      <c r="AT1660">
        <v>1.66</v>
      </c>
      <c r="AV1660">
        <v>2014</v>
      </c>
      <c r="AW1660">
        <v>102</v>
      </c>
      <c r="AX1660">
        <v>0.52022000000000002</v>
      </c>
      <c r="AY1660">
        <v>0.41283999999999998</v>
      </c>
      <c r="AZ1660">
        <v>0.5</v>
      </c>
      <c r="BA1660">
        <v>948</v>
      </c>
      <c r="BB1660">
        <v>392</v>
      </c>
      <c r="BC1660">
        <v>753</v>
      </c>
      <c r="BD1660">
        <v>1686</v>
      </c>
      <c r="BE1660">
        <v>1.78</v>
      </c>
    </row>
    <row r="1661" spans="37:57" x14ac:dyDescent="0.3">
      <c r="AK1661">
        <v>2014</v>
      </c>
      <c r="AL1661">
        <v>103</v>
      </c>
      <c r="AM1661">
        <v>0.60087000000000002</v>
      </c>
      <c r="AN1661">
        <v>0.46206000000000003</v>
      </c>
      <c r="AO1661">
        <v>0.5</v>
      </c>
      <c r="AP1661">
        <v>175</v>
      </c>
      <c r="AQ1661">
        <v>81</v>
      </c>
      <c r="AR1661">
        <v>134</v>
      </c>
      <c r="AS1661">
        <v>276</v>
      </c>
      <c r="AT1661">
        <v>1.58</v>
      </c>
      <c r="AV1661">
        <v>2014</v>
      </c>
      <c r="AW1661">
        <v>103</v>
      </c>
      <c r="AX1661">
        <v>0.55839000000000005</v>
      </c>
      <c r="AY1661">
        <v>0.43651000000000001</v>
      </c>
      <c r="AZ1661">
        <v>0.5</v>
      </c>
      <c r="BA1661">
        <v>557</v>
      </c>
      <c r="BB1661">
        <v>243</v>
      </c>
      <c r="BC1661">
        <v>435</v>
      </c>
      <c r="BD1661">
        <v>933</v>
      </c>
      <c r="BE1661">
        <v>1.68</v>
      </c>
    </row>
    <row r="1662" spans="37:57" x14ac:dyDescent="0.3">
      <c r="AK1662">
        <v>2014</v>
      </c>
      <c r="AL1662">
        <v>104</v>
      </c>
      <c r="AM1662">
        <v>0.63436000000000003</v>
      </c>
      <c r="AN1662">
        <v>0.48160999999999998</v>
      </c>
      <c r="AO1662">
        <v>0.5</v>
      </c>
      <c r="AP1662">
        <v>94</v>
      </c>
      <c r="AQ1662">
        <v>45</v>
      </c>
      <c r="AR1662">
        <v>71</v>
      </c>
      <c r="AS1662">
        <v>142</v>
      </c>
      <c r="AT1662">
        <v>1.51</v>
      </c>
      <c r="AV1662">
        <v>2014</v>
      </c>
      <c r="AW1662">
        <v>104</v>
      </c>
      <c r="AX1662">
        <v>0.59587000000000001</v>
      </c>
      <c r="AY1662">
        <v>0.45909</v>
      </c>
      <c r="AZ1662">
        <v>0.5</v>
      </c>
      <c r="BA1662">
        <v>314</v>
      </c>
      <c r="BB1662">
        <v>144</v>
      </c>
      <c r="BC1662">
        <v>242</v>
      </c>
      <c r="BD1662">
        <v>498</v>
      </c>
      <c r="BE1662">
        <v>1.59</v>
      </c>
    </row>
    <row r="1663" spans="37:57" x14ac:dyDescent="0.3">
      <c r="AK1663">
        <v>2014</v>
      </c>
      <c r="AL1663">
        <v>105</v>
      </c>
      <c r="AM1663">
        <v>0.66659999999999997</v>
      </c>
      <c r="AN1663">
        <v>0.49996000000000002</v>
      </c>
      <c r="AO1663">
        <v>0.5</v>
      </c>
      <c r="AP1663">
        <v>49</v>
      </c>
      <c r="AQ1663">
        <v>24</v>
      </c>
      <c r="AR1663">
        <v>37</v>
      </c>
      <c r="AS1663">
        <v>70</v>
      </c>
      <c r="AT1663">
        <v>1.44</v>
      </c>
      <c r="AV1663">
        <v>2014</v>
      </c>
      <c r="AW1663">
        <v>105</v>
      </c>
      <c r="AX1663">
        <v>0.63227999999999995</v>
      </c>
      <c r="AY1663">
        <v>0.48039999999999999</v>
      </c>
      <c r="AZ1663">
        <v>0.5</v>
      </c>
      <c r="BA1663">
        <v>170</v>
      </c>
      <c r="BB1663">
        <v>82</v>
      </c>
      <c r="BC1663">
        <v>129</v>
      </c>
      <c r="BD1663">
        <v>256</v>
      </c>
      <c r="BE1663">
        <v>1.51</v>
      </c>
    </row>
    <row r="1664" spans="37:57" x14ac:dyDescent="0.3">
      <c r="AK1664">
        <v>2014</v>
      </c>
      <c r="AL1664">
        <v>106</v>
      </c>
      <c r="AM1664">
        <v>0.69735000000000003</v>
      </c>
      <c r="AN1664">
        <v>0.51705999999999996</v>
      </c>
      <c r="AO1664">
        <v>0.5</v>
      </c>
      <c r="AP1664">
        <v>24</v>
      </c>
      <c r="AQ1664">
        <v>13</v>
      </c>
      <c r="AR1664">
        <v>18</v>
      </c>
      <c r="AS1664">
        <v>34</v>
      </c>
      <c r="AT1664">
        <v>1.39</v>
      </c>
      <c r="AV1664">
        <v>2014</v>
      </c>
      <c r="AW1664">
        <v>106</v>
      </c>
      <c r="AX1664">
        <v>0.66722999999999999</v>
      </c>
      <c r="AY1664">
        <v>0.50031999999999999</v>
      </c>
      <c r="AZ1664">
        <v>0.5</v>
      </c>
      <c r="BA1664">
        <v>88</v>
      </c>
      <c r="BB1664">
        <v>44</v>
      </c>
      <c r="BC1664">
        <v>66</v>
      </c>
      <c r="BD1664">
        <v>127</v>
      </c>
      <c r="BE1664">
        <v>1.44</v>
      </c>
    </row>
    <row r="1665" spans="37:57" x14ac:dyDescent="0.3">
      <c r="AK1665">
        <v>2014</v>
      </c>
      <c r="AL1665">
        <v>107</v>
      </c>
      <c r="AM1665">
        <v>0.72643000000000002</v>
      </c>
      <c r="AN1665">
        <v>0.53288000000000002</v>
      </c>
      <c r="AO1665">
        <v>0.5</v>
      </c>
      <c r="AP1665">
        <v>12</v>
      </c>
      <c r="AQ1665">
        <v>6</v>
      </c>
      <c r="AR1665">
        <v>9</v>
      </c>
      <c r="AS1665">
        <v>16</v>
      </c>
      <c r="AT1665">
        <v>1.34</v>
      </c>
      <c r="AV1665">
        <v>2014</v>
      </c>
      <c r="AW1665">
        <v>107</v>
      </c>
      <c r="AX1665">
        <v>0.70043999999999995</v>
      </c>
      <c r="AY1665">
        <v>0.51876</v>
      </c>
      <c r="AZ1665">
        <v>0.5</v>
      </c>
      <c r="BA1665">
        <v>44</v>
      </c>
      <c r="BB1665">
        <v>23</v>
      </c>
      <c r="BC1665">
        <v>33</v>
      </c>
      <c r="BD1665">
        <v>61</v>
      </c>
      <c r="BE1665">
        <v>1.38</v>
      </c>
    </row>
    <row r="1666" spans="37:57" x14ac:dyDescent="0.3">
      <c r="AK1666">
        <v>2014</v>
      </c>
      <c r="AL1666">
        <v>108</v>
      </c>
      <c r="AM1666">
        <v>0.75370000000000004</v>
      </c>
      <c r="AN1666">
        <v>0.54740999999999995</v>
      </c>
      <c r="AO1666">
        <v>0.5</v>
      </c>
      <c r="AP1666">
        <v>5</v>
      </c>
      <c r="AQ1666">
        <v>3</v>
      </c>
      <c r="AR1666">
        <v>4</v>
      </c>
      <c r="AS1666">
        <v>7</v>
      </c>
      <c r="AT1666">
        <v>1.3</v>
      </c>
      <c r="AV1666">
        <v>2014</v>
      </c>
      <c r="AW1666">
        <v>108</v>
      </c>
      <c r="AX1666">
        <v>0.73165999999999998</v>
      </c>
      <c r="AY1666">
        <v>0.53569</v>
      </c>
      <c r="AZ1666">
        <v>0.5</v>
      </c>
      <c r="BA1666">
        <v>21</v>
      </c>
      <c r="BB1666">
        <v>11</v>
      </c>
      <c r="BC1666">
        <v>16</v>
      </c>
      <c r="BD1666">
        <v>28</v>
      </c>
      <c r="BE1666">
        <v>1.33</v>
      </c>
    </row>
    <row r="1667" spans="37:57" x14ac:dyDescent="0.3">
      <c r="AK1667">
        <v>2014</v>
      </c>
      <c r="AL1667">
        <v>109</v>
      </c>
      <c r="AM1667">
        <v>0.77907999999999999</v>
      </c>
      <c r="AN1667">
        <v>0.56067999999999996</v>
      </c>
      <c r="AO1667">
        <v>0.5</v>
      </c>
      <c r="AP1667">
        <v>2</v>
      </c>
      <c r="AQ1667">
        <v>1</v>
      </c>
      <c r="AR1667">
        <v>2</v>
      </c>
      <c r="AS1667">
        <v>3</v>
      </c>
      <c r="AT1667">
        <v>1.27</v>
      </c>
      <c r="AV1667">
        <v>2014</v>
      </c>
      <c r="AW1667">
        <v>109</v>
      </c>
      <c r="AX1667">
        <v>0.76073999999999997</v>
      </c>
      <c r="AY1667">
        <v>0.55110999999999999</v>
      </c>
      <c r="AZ1667">
        <v>0.5</v>
      </c>
      <c r="BA1667">
        <v>10</v>
      </c>
      <c r="BB1667">
        <v>5</v>
      </c>
      <c r="BC1667">
        <v>7</v>
      </c>
      <c r="BD1667">
        <v>13</v>
      </c>
      <c r="BE1667">
        <v>1.29</v>
      </c>
    </row>
    <row r="1668" spans="37:57" x14ac:dyDescent="0.3">
      <c r="AK1668">
        <v>2014</v>
      </c>
      <c r="AL1668" t="s">
        <v>10</v>
      </c>
      <c r="AM1668">
        <v>0.80252999999999997</v>
      </c>
      <c r="AN1668">
        <v>1</v>
      </c>
      <c r="AO1668">
        <v>1.25</v>
      </c>
      <c r="AP1668">
        <v>1</v>
      </c>
      <c r="AQ1668">
        <v>1</v>
      </c>
      <c r="AR1668">
        <v>1</v>
      </c>
      <c r="AS1668">
        <v>1</v>
      </c>
      <c r="AT1668">
        <v>1.25</v>
      </c>
      <c r="AV1668">
        <v>2014</v>
      </c>
      <c r="AW1668" t="s">
        <v>10</v>
      </c>
      <c r="AX1668">
        <v>0.78759000000000001</v>
      </c>
      <c r="AY1668">
        <v>1</v>
      </c>
      <c r="AZ1668">
        <v>1.27</v>
      </c>
      <c r="BA1668">
        <v>4</v>
      </c>
      <c r="BB1668">
        <v>4</v>
      </c>
      <c r="BC1668">
        <v>6</v>
      </c>
      <c r="BD1668">
        <v>6</v>
      </c>
      <c r="BE1668">
        <v>1.27</v>
      </c>
    </row>
    <row r="1669" spans="37:57" x14ac:dyDescent="0.3">
      <c r="AK1669">
        <v>2015</v>
      </c>
      <c r="AL1669">
        <v>0</v>
      </c>
      <c r="AM1669">
        <v>2.7799999999999999E-3</v>
      </c>
      <c r="AN1669">
        <v>2.7799999999999999E-3</v>
      </c>
      <c r="AO1669">
        <v>0.14000000000000001</v>
      </c>
      <c r="AP1669">
        <v>100000</v>
      </c>
      <c r="AQ1669">
        <v>278</v>
      </c>
      <c r="AR1669">
        <v>99762</v>
      </c>
      <c r="AS1669">
        <v>8031917</v>
      </c>
      <c r="AT1669">
        <v>80.319999999999993</v>
      </c>
      <c r="AV1669">
        <v>2015</v>
      </c>
      <c r="AW1669">
        <v>0</v>
      </c>
      <c r="AX1669">
        <v>2.0699999999999998E-3</v>
      </c>
      <c r="AY1669">
        <v>2.0699999999999998E-3</v>
      </c>
      <c r="AZ1669">
        <v>0.14000000000000001</v>
      </c>
      <c r="BA1669">
        <v>100000</v>
      </c>
      <c r="BB1669">
        <v>207</v>
      </c>
      <c r="BC1669">
        <v>99823</v>
      </c>
      <c r="BD1669">
        <v>8402528</v>
      </c>
      <c r="BE1669">
        <v>84.03</v>
      </c>
    </row>
    <row r="1670" spans="37:57" x14ac:dyDescent="0.3">
      <c r="AK1670">
        <v>2015</v>
      </c>
      <c r="AL1670">
        <v>1</v>
      </c>
      <c r="AM1670">
        <v>1.7000000000000001E-4</v>
      </c>
      <c r="AN1670">
        <v>1.7000000000000001E-4</v>
      </c>
      <c r="AO1670">
        <v>0.5</v>
      </c>
      <c r="AP1670">
        <v>99722</v>
      </c>
      <c r="AQ1670">
        <v>17</v>
      </c>
      <c r="AR1670">
        <v>99714</v>
      </c>
      <c r="AS1670">
        <v>7932155</v>
      </c>
      <c r="AT1670">
        <v>79.540000000000006</v>
      </c>
      <c r="AV1670">
        <v>2015</v>
      </c>
      <c r="AW1670">
        <v>1</v>
      </c>
      <c r="AX1670">
        <v>1.9000000000000001E-4</v>
      </c>
      <c r="AY1670">
        <v>1.9000000000000001E-4</v>
      </c>
      <c r="AZ1670">
        <v>0.5</v>
      </c>
      <c r="BA1670">
        <v>99793</v>
      </c>
      <c r="BB1670">
        <v>19</v>
      </c>
      <c r="BC1670">
        <v>99783</v>
      </c>
      <c r="BD1670">
        <v>8302705</v>
      </c>
      <c r="BE1670">
        <v>83.2</v>
      </c>
    </row>
    <row r="1671" spans="37:57" x14ac:dyDescent="0.3">
      <c r="AK1671">
        <v>2015</v>
      </c>
      <c r="AL1671">
        <v>2</v>
      </c>
      <c r="AM1671">
        <v>2.2000000000000001E-4</v>
      </c>
      <c r="AN1671">
        <v>2.2000000000000001E-4</v>
      </c>
      <c r="AO1671">
        <v>0.5</v>
      </c>
      <c r="AP1671">
        <v>99706</v>
      </c>
      <c r="AQ1671">
        <v>22</v>
      </c>
      <c r="AR1671">
        <v>99695</v>
      </c>
      <c r="AS1671">
        <v>7832441</v>
      </c>
      <c r="AT1671">
        <v>78.56</v>
      </c>
      <c r="AV1671">
        <v>2015</v>
      </c>
      <c r="AW1671">
        <v>2</v>
      </c>
      <c r="AX1671">
        <v>1.1E-4</v>
      </c>
      <c r="AY1671">
        <v>1.1E-4</v>
      </c>
      <c r="AZ1671">
        <v>0.5</v>
      </c>
      <c r="BA1671">
        <v>99773</v>
      </c>
      <c r="BB1671">
        <v>11</v>
      </c>
      <c r="BC1671">
        <v>99768</v>
      </c>
      <c r="BD1671">
        <v>8202921</v>
      </c>
      <c r="BE1671">
        <v>82.22</v>
      </c>
    </row>
    <row r="1672" spans="37:57" x14ac:dyDescent="0.3">
      <c r="AK1672">
        <v>2015</v>
      </c>
      <c r="AL1672">
        <v>3</v>
      </c>
      <c r="AM1672">
        <v>6.9999999999999994E-5</v>
      </c>
      <c r="AN1672">
        <v>6.9999999999999994E-5</v>
      </c>
      <c r="AO1672">
        <v>0.5</v>
      </c>
      <c r="AP1672">
        <v>99684</v>
      </c>
      <c r="AQ1672">
        <v>7</v>
      </c>
      <c r="AR1672">
        <v>99681</v>
      </c>
      <c r="AS1672">
        <v>7732746</v>
      </c>
      <c r="AT1672">
        <v>77.569999999999993</v>
      </c>
      <c r="AV1672">
        <v>2015</v>
      </c>
      <c r="AW1672">
        <v>3</v>
      </c>
      <c r="AX1672">
        <v>5.0000000000000002E-5</v>
      </c>
      <c r="AY1672">
        <v>5.0000000000000002E-5</v>
      </c>
      <c r="AZ1672">
        <v>0.5</v>
      </c>
      <c r="BA1672">
        <v>99763</v>
      </c>
      <c r="BB1672">
        <v>5</v>
      </c>
      <c r="BC1672">
        <v>99760</v>
      </c>
      <c r="BD1672">
        <v>8103153</v>
      </c>
      <c r="BE1672">
        <v>81.22</v>
      </c>
    </row>
    <row r="1673" spans="37:57" x14ac:dyDescent="0.3">
      <c r="AK1673">
        <v>2015</v>
      </c>
      <c r="AL1673">
        <v>4</v>
      </c>
      <c r="AM1673">
        <v>1.2999999999999999E-4</v>
      </c>
      <c r="AN1673">
        <v>1.2999999999999999E-4</v>
      </c>
      <c r="AO1673">
        <v>0.5</v>
      </c>
      <c r="AP1673">
        <v>99677</v>
      </c>
      <c r="AQ1673">
        <v>13</v>
      </c>
      <c r="AR1673">
        <v>99671</v>
      </c>
      <c r="AS1673">
        <v>7633066</v>
      </c>
      <c r="AT1673">
        <v>76.58</v>
      </c>
      <c r="AV1673">
        <v>2015</v>
      </c>
      <c r="AW1673">
        <v>4</v>
      </c>
      <c r="AX1673">
        <v>6.9999999999999994E-5</v>
      </c>
      <c r="AY1673">
        <v>6.9999999999999994E-5</v>
      </c>
      <c r="AZ1673">
        <v>0.5</v>
      </c>
      <c r="BA1673">
        <v>99758</v>
      </c>
      <c r="BB1673">
        <v>7</v>
      </c>
      <c r="BC1673">
        <v>99754</v>
      </c>
      <c r="BD1673">
        <v>8003393</v>
      </c>
      <c r="BE1673">
        <v>80.23</v>
      </c>
    </row>
    <row r="1674" spans="37:57" x14ac:dyDescent="0.3">
      <c r="AK1674">
        <v>2015</v>
      </c>
      <c r="AL1674">
        <v>5</v>
      </c>
      <c r="AM1674">
        <v>5.0000000000000002E-5</v>
      </c>
      <c r="AN1674">
        <v>5.0000000000000002E-5</v>
      </c>
      <c r="AO1674">
        <v>0.5</v>
      </c>
      <c r="AP1674">
        <v>99664</v>
      </c>
      <c r="AQ1674">
        <v>5</v>
      </c>
      <c r="AR1674">
        <v>99662</v>
      </c>
      <c r="AS1674">
        <v>7533395</v>
      </c>
      <c r="AT1674">
        <v>75.59</v>
      </c>
      <c r="AV1674">
        <v>2015</v>
      </c>
      <c r="AW1674">
        <v>5</v>
      </c>
      <c r="AX1674">
        <v>0</v>
      </c>
      <c r="AY1674">
        <v>0</v>
      </c>
      <c r="AZ1674">
        <v>0.5</v>
      </c>
      <c r="BA1674">
        <v>99751</v>
      </c>
      <c r="BB1674">
        <v>0</v>
      </c>
      <c r="BC1674">
        <v>99751</v>
      </c>
      <c r="BD1674">
        <v>7903639</v>
      </c>
      <c r="BE1674">
        <v>79.23</v>
      </c>
    </row>
    <row r="1675" spans="37:57" x14ac:dyDescent="0.3">
      <c r="AK1675">
        <v>2015</v>
      </c>
      <c r="AL1675">
        <v>6</v>
      </c>
      <c r="AM1675">
        <v>1.2E-4</v>
      </c>
      <c r="AN1675">
        <v>1.2E-4</v>
      </c>
      <c r="AO1675">
        <v>0.5</v>
      </c>
      <c r="AP1675">
        <v>99659</v>
      </c>
      <c r="AQ1675">
        <v>12</v>
      </c>
      <c r="AR1675">
        <v>99654</v>
      </c>
      <c r="AS1675">
        <v>7433733</v>
      </c>
      <c r="AT1675">
        <v>74.59</v>
      </c>
      <c r="AV1675">
        <v>2015</v>
      </c>
      <c r="AW1675">
        <v>6</v>
      </c>
      <c r="AX1675">
        <v>1.1E-4</v>
      </c>
      <c r="AY1675">
        <v>1.1E-4</v>
      </c>
      <c r="AZ1675">
        <v>0.5</v>
      </c>
      <c r="BA1675">
        <v>99751</v>
      </c>
      <c r="BB1675">
        <v>11</v>
      </c>
      <c r="BC1675">
        <v>99745</v>
      </c>
      <c r="BD1675">
        <v>7803888</v>
      </c>
      <c r="BE1675">
        <v>78.23</v>
      </c>
    </row>
    <row r="1676" spans="37:57" x14ac:dyDescent="0.3">
      <c r="AK1676">
        <v>2015</v>
      </c>
      <c r="AL1676">
        <v>7</v>
      </c>
      <c r="AM1676">
        <v>6.9999999999999994E-5</v>
      </c>
      <c r="AN1676">
        <v>6.9999999999999994E-5</v>
      </c>
      <c r="AO1676">
        <v>0.5</v>
      </c>
      <c r="AP1676">
        <v>99648</v>
      </c>
      <c r="AQ1676">
        <v>7</v>
      </c>
      <c r="AR1676">
        <v>99645</v>
      </c>
      <c r="AS1676">
        <v>7334079</v>
      </c>
      <c r="AT1676">
        <v>73.599999999999994</v>
      </c>
      <c r="AV1676">
        <v>2015</v>
      </c>
      <c r="AW1676">
        <v>7</v>
      </c>
      <c r="AX1676">
        <v>9.0000000000000006E-5</v>
      </c>
      <c r="AY1676">
        <v>9.0000000000000006E-5</v>
      </c>
      <c r="AZ1676">
        <v>0.5</v>
      </c>
      <c r="BA1676">
        <v>99740</v>
      </c>
      <c r="BB1676">
        <v>9</v>
      </c>
      <c r="BC1676">
        <v>99736</v>
      </c>
      <c r="BD1676">
        <v>7704142</v>
      </c>
      <c r="BE1676">
        <v>77.239999999999995</v>
      </c>
    </row>
    <row r="1677" spans="37:57" x14ac:dyDescent="0.3">
      <c r="AK1677">
        <v>2015</v>
      </c>
      <c r="AL1677">
        <v>8</v>
      </c>
      <c r="AM1677">
        <v>2.0000000000000002E-5</v>
      </c>
      <c r="AN1677">
        <v>2.0000000000000002E-5</v>
      </c>
      <c r="AO1677">
        <v>0.5</v>
      </c>
      <c r="AP1677">
        <v>99641</v>
      </c>
      <c r="AQ1677">
        <v>2</v>
      </c>
      <c r="AR1677">
        <v>99640</v>
      </c>
      <c r="AS1677">
        <v>7234435</v>
      </c>
      <c r="AT1677">
        <v>72.599999999999994</v>
      </c>
      <c r="AV1677">
        <v>2015</v>
      </c>
      <c r="AW1677">
        <v>8</v>
      </c>
      <c r="AX1677">
        <v>9.0000000000000006E-5</v>
      </c>
      <c r="AY1677">
        <v>9.0000000000000006E-5</v>
      </c>
      <c r="AZ1677">
        <v>0.5</v>
      </c>
      <c r="BA1677">
        <v>99731</v>
      </c>
      <c r="BB1677">
        <v>9</v>
      </c>
      <c r="BC1677">
        <v>99727</v>
      </c>
      <c r="BD1677">
        <v>7604407</v>
      </c>
      <c r="BE1677">
        <v>76.25</v>
      </c>
    </row>
    <row r="1678" spans="37:57" x14ac:dyDescent="0.3">
      <c r="AK1678">
        <v>2015</v>
      </c>
      <c r="AL1678">
        <v>9</v>
      </c>
      <c r="AM1678">
        <v>3.0000000000000001E-5</v>
      </c>
      <c r="AN1678">
        <v>3.0000000000000001E-5</v>
      </c>
      <c r="AO1678">
        <v>0.5</v>
      </c>
      <c r="AP1678">
        <v>99639</v>
      </c>
      <c r="AQ1678">
        <v>3</v>
      </c>
      <c r="AR1678">
        <v>99638</v>
      </c>
      <c r="AS1678">
        <v>7134794</v>
      </c>
      <c r="AT1678">
        <v>71.61</v>
      </c>
      <c r="AV1678">
        <v>2015</v>
      </c>
      <c r="AW1678">
        <v>9</v>
      </c>
      <c r="AX1678">
        <v>9.0000000000000006E-5</v>
      </c>
      <c r="AY1678">
        <v>9.0000000000000006E-5</v>
      </c>
      <c r="AZ1678">
        <v>0.5</v>
      </c>
      <c r="BA1678">
        <v>99722</v>
      </c>
      <c r="BB1678">
        <v>9</v>
      </c>
      <c r="BC1678">
        <v>99718</v>
      </c>
      <c r="BD1678">
        <v>7504680</v>
      </c>
      <c r="BE1678">
        <v>75.260000000000005</v>
      </c>
    </row>
    <row r="1679" spans="37:57" x14ac:dyDescent="0.3">
      <c r="AK1679">
        <v>2015</v>
      </c>
      <c r="AL1679">
        <v>10</v>
      </c>
      <c r="AM1679">
        <v>5.0000000000000002E-5</v>
      </c>
      <c r="AN1679">
        <v>5.0000000000000002E-5</v>
      </c>
      <c r="AO1679">
        <v>0.5</v>
      </c>
      <c r="AP1679">
        <v>99636</v>
      </c>
      <c r="AQ1679">
        <v>5</v>
      </c>
      <c r="AR1679">
        <v>99633</v>
      </c>
      <c r="AS1679">
        <v>7035157</v>
      </c>
      <c r="AT1679">
        <v>70.61</v>
      </c>
      <c r="AV1679">
        <v>2015</v>
      </c>
      <c r="AW1679">
        <v>10</v>
      </c>
      <c r="AX1679">
        <v>2.0000000000000001E-4</v>
      </c>
      <c r="AY1679">
        <v>2.0000000000000001E-4</v>
      </c>
      <c r="AZ1679">
        <v>0.5</v>
      </c>
      <c r="BA1679">
        <v>99713</v>
      </c>
      <c r="BB1679">
        <v>20</v>
      </c>
      <c r="BC1679">
        <v>99703</v>
      </c>
      <c r="BD1679">
        <v>7404962</v>
      </c>
      <c r="BE1679">
        <v>74.260000000000005</v>
      </c>
    </row>
    <row r="1680" spans="37:57" x14ac:dyDescent="0.3">
      <c r="AK1680">
        <v>2015</v>
      </c>
      <c r="AL1680">
        <v>11</v>
      </c>
      <c r="AM1680">
        <v>6.9999999999999994E-5</v>
      </c>
      <c r="AN1680">
        <v>6.9999999999999994E-5</v>
      </c>
      <c r="AO1680">
        <v>0.5</v>
      </c>
      <c r="AP1680">
        <v>99631</v>
      </c>
      <c r="AQ1680">
        <v>7</v>
      </c>
      <c r="AR1680">
        <v>99627</v>
      </c>
      <c r="AS1680">
        <v>6935523</v>
      </c>
      <c r="AT1680">
        <v>69.61</v>
      </c>
      <c r="AV1680">
        <v>2015</v>
      </c>
      <c r="AW1680">
        <v>11</v>
      </c>
      <c r="AX1680">
        <v>4.0000000000000003E-5</v>
      </c>
      <c r="AY1680">
        <v>4.0000000000000003E-5</v>
      </c>
      <c r="AZ1680">
        <v>0.5</v>
      </c>
      <c r="BA1680">
        <v>99693</v>
      </c>
      <c r="BB1680">
        <v>4</v>
      </c>
      <c r="BC1680">
        <v>99691</v>
      </c>
      <c r="BD1680">
        <v>7305259</v>
      </c>
      <c r="BE1680">
        <v>73.28</v>
      </c>
    </row>
    <row r="1681" spans="37:57" x14ac:dyDescent="0.3">
      <c r="AK1681">
        <v>2015</v>
      </c>
      <c r="AL1681">
        <v>12</v>
      </c>
      <c r="AM1681">
        <v>1.1E-4</v>
      </c>
      <c r="AN1681">
        <v>1.1E-4</v>
      </c>
      <c r="AO1681">
        <v>0.5</v>
      </c>
      <c r="AP1681">
        <v>99624</v>
      </c>
      <c r="AQ1681">
        <v>11</v>
      </c>
      <c r="AR1681">
        <v>99618</v>
      </c>
      <c r="AS1681">
        <v>6835896</v>
      </c>
      <c r="AT1681">
        <v>68.62</v>
      </c>
      <c r="AV1681">
        <v>2015</v>
      </c>
      <c r="AW1681">
        <v>12</v>
      </c>
      <c r="AX1681">
        <v>4.0000000000000003E-5</v>
      </c>
      <c r="AY1681">
        <v>4.0000000000000003E-5</v>
      </c>
      <c r="AZ1681">
        <v>0.5</v>
      </c>
      <c r="BA1681">
        <v>99689</v>
      </c>
      <c r="BB1681">
        <v>4</v>
      </c>
      <c r="BC1681">
        <v>99687</v>
      </c>
      <c r="BD1681">
        <v>7205568</v>
      </c>
      <c r="BE1681">
        <v>72.28</v>
      </c>
    </row>
    <row r="1682" spans="37:57" x14ac:dyDescent="0.3">
      <c r="AK1682">
        <v>2015</v>
      </c>
      <c r="AL1682">
        <v>13</v>
      </c>
      <c r="AM1682">
        <v>9.0000000000000006E-5</v>
      </c>
      <c r="AN1682">
        <v>9.0000000000000006E-5</v>
      </c>
      <c r="AO1682">
        <v>0.5</v>
      </c>
      <c r="AP1682">
        <v>99613</v>
      </c>
      <c r="AQ1682">
        <v>9</v>
      </c>
      <c r="AR1682">
        <v>99608</v>
      </c>
      <c r="AS1682">
        <v>6736278</v>
      </c>
      <c r="AT1682">
        <v>67.62</v>
      </c>
      <c r="AV1682">
        <v>2015</v>
      </c>
      <c r="AW1682">
        <v>13</v>
      </c>
      <c r="AX1682">
        <v>1.6000000000000001E-4</v>
      </c>
      <c r="AY1682">
        <v>1.6000000000000001E-4</v>
      </c>
      <c r="AZ1682">
        <v>0.5</v>
      </c>
      <c r="BA1682">
        <v>99685</v>
      </c>
      <c r="BB1682">
        <v>16</v>
      </c>
      <c r="BC1682">
        <v>99678</v>
      </c>
      <c r="BD1682">
        <v>7105880</v>
      </c>
      <c r="BE1682">
        <v>71.28</v>
      </c>
    </row>
    <row r="1683" spans="37:57" x14ac:dyDescent="0.3">
      <c r="AK1683">
        <v>2015</v>
      </c>
      <c r="AL1683">
        <v>14</v>
      </c>
      <c r="AM1683">
        <v>1.1E-4</v>
      </c>
      <c r="AN1683">
        <v>1.1E-4</v>
      </c>
      <c r="AO1683">
        <v>0.5</v>
      </c>
      <c r="AP1683">
        <v>99603</v>
      </c>
      <c r="AQ1683">
        <v>11</v>
      </c>
      <c r="AR1683">
        <v>99598</v>
      </c>
      <c r="AS1683">
        <v>6636670</v>
      </c>
      <c r="AT1683">
        <v>66.63</v>
      </c>
      <c r="AV1683">
        <v>2015</v>
      </c>
      <c r="AW1683">
        <v>14</v>
      </c>
      <c r="AX1683">
        <v>2.0000000000000001E-4</v>
      </c>
      <c r="AY1683">
        <v>2.0000000000000001E-4</v>
      </c>
      <c r="AZ1683">
        <v>0.5</v>
      </c>
      <c r="BA1683">
        <v>99670</v>
      </c>
      <c r="BB1683">
        <v>20</v>
      </c>
      <c r="BC1683">
        <v>99660</v>
      </c>
      <c r="BD1683">
        <v>7006203</v>
      </c>
      <c r="BE1683">
        <v>70.290000000000006</v>
      </c>
    </row>
    <row r="1684" spans="37:57" x14ac:dyDescent="0.3">
      <c r="AK1684">
        <v>2015</v>
      </c>
      <c r="AL1684">
        <v>15</v>
      </c>
      <c r="AM1684">
        <v>1.2999999999999999E-4</v>
      </c>
      <c r="AN1684">
        <v>1.2999999999999999E-4</v>
      </c>
      <c r="AO1684">
        <v>0.5</v>
      </c>
      <c r="AP1684">
        <v>99592</v>
      </c>
      <c r="AQ1684">
        <v>13</v>
      </c>
      <c r="AR1684">
        <v>99585</v>
      </c>
      <c r="AS1684">
        <v>6537072</v>
      </c>
      <c r="AT1684">
        <v>65.64</v>
      </c>
      <c r="AV1684">
        <v>2015</v>
      </c>
      <c r="AW1684">
        <v>15</v>
      </c>
      <c r="AX1684">
        <v>6.0000000000000002E-5</v>
      </c>
      <c r="AY1684">
        <v>6.0000000000000002E-5</v>
      </c>
      <c r="AZ1684">
        <v>0.5</v>
      </c>
      <c r="BA1684">
        <v>99650</v>
      </c>
      <c r="BB1684">
        <v>6</v>
      </c>
      <c r="BC1684">
        <v>99646</v>
      </c>
      <c r="BD1684">
        <v>6906543</v>
      </c>
      <c r="BE1684">
        <v>69.31</v>
      </c>
    </row>
    <row r="1685" spans="37:57" x14ac:dyDescent="0.3">
      <c r="AK1685">
        <v>2015</v>
      </c>
      <c r="AL1685">
        <v>16</v>
      </c>
      <c r="AM1685">
        <v>1.9000000000000001E-4</v>
      </c>
      <c r="AN1685">
        <v>1.9000000000000001E-4</v>
      </c>
      <c r="AO1685">
        <v>0.5</v>
      </c>
      <c r="AP1685">
        <v>99579</v>
      </c>
      <c r="AQ1685">
        <v>19</v>
      </c>
      <c r="AR1685">
        <v>99569</v>
      </c>
      <c r="AS1685">
        <v>6437486</v>
      </c>
      <c r="AT1685">
        <v>64.650000000000006</v>
      </c>
      <c r="AV1685">
        <v>2015</v>
      </c>
      <c r="AW1685">
        <v>16</v>
      </c>
      <c r="AX1685">
        <v>2.3000000000000001E-4</v>
      </c>
      <c r="AY1685">
        <v>2.3000000000000001E-4</v>
      </c>
      <c r="AZ1685">
        <v>0.5</v>
      </c>
      <c r="BA1685">
        <v>99643</v>
      </c>
      <c r="BB1685">
        <v>22</v>
      </c>
      <c r="BC1685">
        <v>99632</v>
      </c>
      <c r="BD1685">
        <v>6806897</v>
      </c>
      <c r="BE1685">
        <v>68.31</v>
      </c>
    </row>
    <row r="1686" spans="37:57" x14ac:dyDescent="0.3">
      <c r="AK1686">
        <v>2015</v>
      </c>
      <c r="AL1686">
        <v>17</v>
      </c>
      <c r="AM1686">
        <v>2.9999999999999997E-4</v>
      </c>
      <c r="AN1686">
        <v>2.9999999999999997E-4</v>
      </c>
      <c r="AO1686">
        <v>0.5</v>
      </c>
      <c r="AP1686">
        <v>99560</v>
      </c>
      <c r="AQ1686">
        <v>30</v>
      </c>
      <c r="AR1686">
        <v>99545</v>
      </c>
      <c r="AS1686">
        <v>6337917</v>
      </c>
      <c r="AT1686">
        <v>63.66</v>
      </c>
      <c r="AV1686">
        <v>2015</v>
      </c>
      <c r="AW1686">
        <v>17</v>
      </c>
      <c r="AX1686">
        <v>4.0000000000000003E-5</v>
      </c>
      <c r="AY1686">
        <v>4.0000000000000003E-5</v>
      </c>
      <c r="AZ1686">
        <v>0.5</v>
      </c>
      <c r="BA1686">
        <v>99621</v>
      </c>
      <c r="BB1686">
        <v>4</v>
      </c>
      <c r="BC1686">
        <v>99619</v>
      </c>
      <c r="BD1686">
        <v>6707264</v>
      </c>
      <c r="BE1686">
        <v>67.33</v>
      </c>
    </row>
    <row r="1687" spans="37:57" x14ac:dyDescent="0.3">
      <c r="AK1687">
        <v>2015</v>
      </c>
      <c r="AL1687">
        <v>18</v>
      </c>
      <c r="AM1687">
        <v>3.4000000000000002E-4</v>
      </c>
      <c r="AN1687">
        <v>3.4000000000000002E-4</v>
      </c>
      <c r="AO1687">
        <v>0.5</v>
      </c>
      <c r="AP1687">
        <v>99530</v>
      </c>
      <c r="AQ1687">
        <v>34</v>
      </c>
      <c r="AR1687">
        <v>99513</v>
      </c>
      <c r="AS1687">
        <v>6238372</v>
      </c>
      <c r="AT1687">
        <v>62.68</v>
      </c>
      <c r="AV1687">
        <v>2015</v>
      </c>
      <c r="AW1687">
        <v>18</v>
      </c>
      <c r="AX1687">
        <v>1.9000000000000001E-4</v>
      </c>
      <c r="AY1687">
        <v>1.9000000000000001E-4</v>
      </c>
      <c r="AZ1687">
        <v>0.5</v>
      </c>
      <c r="BA1687">
        <v>99617</v>
      </c>
      <c r="BB1687">
        <v>19</v>
      </c>
      <c r="BC1687">
        <v>99607</v>
      </c>
      <c r="BD1687">
        <v>6607646</v>
      </c>
      <c r="BE1687">
        <v>66.33</v>
      </c>
    </row>
    <row r="1688" spans="37:57" x14ac:dyDescent="0.3">
      <c r="AK1688">
        <v>2015</v>
      </c>
      <c r="AL1688">
        <v>19</v>
      </c>
      <c r="AM1688">
        <v>5.6999999999999998E-4</v>
      </c>
      <c r="AN1688">
        <v>5.6999999999999998E-4</v>
      </c>
      <c r="AO1688">
        <v>0.5</v>
      </c>
      <c r="AP1688">
        <v>99496</v>
      </c>
      <c r="AQ1688">
        <v>57</v>
      </c>
      <c r="AR1688">
        <v>99468</v>
      </c>
      <c r="AS1688">
        <v>6138859</v>
      </c>
      <c r="AT1688">
        <v>61.7</v>
      </c>
      <c r="AV1688">
        <v>2015</v>
      </c>
      <c r="AW1688">
        <v>19</v>
      </c>
      <c r="AX1688">
        <v>2.2000000000000001E-4</v>
      </c>
      <c r="AY1688">
        <v>2.2000000000000001E-4</v>
      </c>
      <c r="AZ1688">
        <v>0.5</v>
      </c>
      <c r="BA1688">
        <v>99598</v>
      </c>
      <c r="BB1688">
        <v>22</v>
      </c>
      <c r="BC1688">
        <v>99586</v>
      </c>
      <c r="BD1688">
        <v>6508038</v>
      </c>
      <c r="BE1688">
        <v>65.34</v>
      </c>
    </row>
    <row r="1689" spans="37:57" x14ac:dyDescent="0.3">
      <c r="AK1689">
        <v>2015</v>
      </c>
      <c r="AL1689">
        <v>20</v>
      </c>
      <c r="AM1689">
        <v>6.4000000000000005E-4</v>
      </c>
      <c r="AN1689">
        <v>6.4000000000000005E-4</v>
      </c>
      <c r="AO1689">
        <v>0.5</v>
      </c>
      <c r="AP1689">
        <v>99439</v>
      </c>
      <c r="AQ1689">
        <v>64</v>
      </c>
      <c r="AR1689">
        <v>99407</v>
      </c>
      <c r="AS1689">
        <v>6039392</v>
      </c>
      <c r="AT1689">
        <v>60.73</v>
      </c>
      <c r="AV1689">
        <v>2015</v>
      </c>
      <c r="AW1689">
        <v>20</v>
      </c>
      <c r="AX1689">
        <v>2.5999999999999998E-4</v>
      </c>
      <c r="AY1689">
        <v>2.5999999999999998E-4</v>
      </c>
      <c r="AZ1689">
        <v>0.5</v>
      </c>
      <c r="BA1689">
        <v>99575</v>
      </c>
      <c r="BB1689">
        <v>26</v>
      </c>
      <c r="BC1689">
        <v>99563</v>
      </c>
      <c r="BD1689">
        <v>6408452</v>
      </c>
      <c r="BE1689">
        <v>64.36</v>
      </c>
    </row>
    <row r="1690" spans="37:57" x14ac:dyDescent="0.3">
      <c r="AK1690">
        <v>2015</v>
      </c>
      <c r="AL1690">
        <v>21</v>
      </c>
      <c r="AM1690">
        <v>6.0999999999999997E-4</v>
      </c>
      <c r="AN1690">
        <v>6.0999999999999997E-4</v>
      </c>
      <c r="AO1690">
        <v>0.5</v>
      </c>
      <c r="AP1690">
        <v>99376</v>
      </c>
      <c r="AQ1690">
        <v>60</v>
      </c>
      <c r="AR1690">
        <v>99345</v>
      </c>
      <c r="AS1690">
        <v>5939984</v>
      </c>
      <c r="AT1690">
        <v>59.77</v>
      </c>
      <c r="AV1690">
        <v>2015</v>
      </c>
      <c r="AW1690">
        <v>21</v>
      </c>
      <c r="AX1690">
        <v>2.5999999999999998E-4</v>
      </c>
      <c r="AY1690">
        <v>2.5999999999999998E-4</v>
      </c>
      <c r="AZ1690">
        <v>0.5</v>
      </c>
      <c r="BA1690">
        <v>99550</v>
      </c>
      <c r="BB1690">
        <v>26</v>
      </c>
      <c r="BC1690">
        <v>99537</v>
      </c>
      <c r="BD1690">
        <v>6308889</v>
      </c>
      <c r="BE1690">
        <v>63.37</v>
      </c>
    </row>
    <row r="1691" spans="37:57" x14ac:dyDescent="0.3">
      <c r="AK1691">
        <v>2015</v>
      </c>
      <c r="AL1691">
        <v>22</v>
      </c>
      <c r="AM1691">
        <v>6.4000000000000005E-4</v>
      </c>
      <c r="AN1691">
        <v>6.4000000000000005E-4</v>
      </c>
      <c r="AO1691">
        <v>0.5</v>
      </c>
      <c r="AP1691">
        <v>99315</v>
      </c>
      <c r="AQ1691">
        <v>64</v>
      </c>
      <c r="AR1691">
        <v>99283</v>
      </c>
      <c r="AS1691">
        <v>5840639</v>
      </c>
      <c r="AT1691">
        <v>58.81</v>
      </c>
      <c r="AV1691">
        <v>2015</v>
      </c>
      <c r="AW1691">
        <v>22</v>
      </c>
      <c r="AX1691">
        <v>1.7000000000000001E-4</v>
      </c>
      <c r="AY1691">
        <v>1.7000000000000001E-4</v>
      </c>
      <c r="AZ1691">
        <v>0.5</v>
      </c>
      <c r="BA1691">
        <v>99524</v>
      </c>
      <c r="BB1691">
        <v>17</v>
      </c>
      <c r="BC1691">
        <v>99516</v>
      </c>
      <c r="BD1691">
        <v>6209352</v>
      </c>
      <c r="BE1691">
        <v>62.39</v>
      </c>
    </row>
    <row r="1692" spans="37:57" x14ac:dyDescent="0.3">
      <c r="AK1692">
        <v>2015</v>
      </c>
      <c r="AL1692">
        <v>23</v>
      </c>
      <c r="AM1692">
        <v>6.0999999999999997E-4</v>
      </c>
      <c r="AN1692">
        <v>6.0999999999999997E-4</v>
      </c>
      <c r="AO1692">
        <v>0.5</v>
      </c>
      <c r="AP1692">
        <v>99251</v>
      </c>
      <c r="AQ1692">
        <v>61</v>
      </c>
      <c r="AR1692">
        <v>99221</v>
      </c>
      <c r="AS1692">
        <v>5741356</v>
      </c>
      <c r="AT1692">
        <v>57.85</v>
      </c>
      <c r="AV1692">
        <v>2015</v>
      </c>
      <c r="AW1692">
        <v>23</v>
      </c>
      <c r="AX1692">
        <v>2.7E-4</v>
      </c>
      <c r="AY1692">
        <v>2.7E-4</v>
      </c>
      <c r="AZ1692">
        <v>0.5</v>
      </c>
      <c r="BA1692">
        <v>99507</v>
      </c>
      <c r="BB1692">
        <v>26</v>
      </c>
      <c r="BC1692">
        <v>99494</v>
      </c>
      <c r="BD1692">
        <v>6109836</v>
      </c>
      <c r="BE1692">
        <v>61.4</v>
      </c>
    </row>
    <row r="1693" spans="37:57" x14ac:dyDescent="0.3">
      <c r="AK1693">
        <v>2015</v>
      </c>
      <c r="AL1693">
        <v>24</v>
      </c>
      <c r="AM1693">
        <v>8.3000000000000001E-4</v>
      </c>
      <c r="AN1693">
        <v>8.3000000000000001E-4</v>
      </c>
      <c r="AO1693">
        <v>0.5</v>
      </c>
      <c r="AP1693">
        <v>99191</v>
      </c>
      <c r="AQ1693">
        <v>83</v>
      </c>
      <c r="AR1693">
        <v>99149</v>
      </c>
      <c r="AS1693">
        <v>5642135</v>
      </c>
      <c r="AT1693">
        <v>56.88</v>
      </c>
      <c r="AV1693">
        <v>2015</v>
      </c>
      <c r="AW1693">
        <v>24</v>
      </c>
      <c r="AX1693">
        <v>2.5999999999999998E-4</v>
      </c>
      <c r="AY1693">
        <v>2.5999999999999998E-4</v>
      </c>
      <c r="AZ1693">
        <v>0.5</v>
      </c>
      <c r="BA1693">
        <v>99481</v>
      </c>
      <c r="BB1693">
        <v>26</v>
      </c>
      <c r="BC1693">
        <v>99468</v>
      </c>
      <c r="BD1693">
        <v>6010342</v>
      </c>
      <c r="BE1693">
        <v>60.42</v>
      </c>
    </row>
    <row r="1694" spans="37:57" x14ac:dyDescent="0.3">
      <c r="AK1694">
        <v>2015</v>
      </c>
      <c r="AL1694">
        <v>25</v>
      </c>
      <c r="AM1694">
        <v>8.8999999999999995E-4</v>
      </c>
      <c r="AN1694">
        <v>8.8999999999999995E-4</v>
      </c>
      <c r="AO1694">
        <v>0.5</v>
      </c>
      <c r="AP1694">
        <v>99108</v>
      </c>
      <c r="AQ1694">
        <v>88</v>
      </c>
      <c r="AR1694">
        <v>99064</v>
      </c>
      <c r="AS1694">
        <v>5542985</v>
      </c>
      <c r="AT1694">
        <v>55.93</v>
      </c>
      <c r="AV1694">
        <v>2015</v>
      </c>
      <c r="AW1694">
        <v>25</v>
      </c>
      <c r="AX1694">
        <v>2.2000000000000001E-4</v>
      </c>
      <c r="AY1694">
        <v>2.2000000000000001E-4</v>
      </c>
      <c r="AZ1694">
        <v>0.5</v>
      </c>
      <c r="BA1694">
        <v>99455</v>
      </c>
      <c r="BB1694">
        <v>22</v>
      </c>
      <c r="BC1694">
        <v>99444</v>
      </c>
      <c r="BD1694">
        <v>5910874</v>
      </c>
      <c r="BE1694">
        <v>59.43</v>
      </c>
    </row>
    <row r="1695" spans="37:57" x14ac:dyDescent="0.3">
      <c r="AK1695">
        <v>2015</v>
      </c>
      <c r="AL1695">
        <v>26</v>
      </c>
      <c r="AM1695">
        <v>8.3000000000000001E-4</v>
      </c>
      <c r="AN1695">
        <v>8.3000000000000001E-4</v>
      </c>
      <c r="AO1695">
        <v>0.5</v>
      </c>
      <c r="AP1695">
        <v>99020</v>
      </c>
      <c r="AQ1695">
        <v>82</v>
      </c>
      <c r="AR1695">
        <v>98979</v>
      </c>
      <c r="AS1695">
        <v>5443921</v>
      </c>
      <c r="AT1695">
        <v>54.98</v>
      </c>
      <c r="AV1695">
        <v>2015</v>
      </c>
      <c r="AW1695">
        <v>26</v>
      </c>
      <c r="AX1695">
        <v>2.7999999999999998E-4</v>
      </c>
      <c r="AY1695">
        <v>2.7999999999999998E-4</v>
      </c>
      <c r="AZ1695">
        <v>0.5</v>
      </c>
      <c r="BA1695">
        <v>99434</v>
      </c>
      <c r="BB1695">
        <v>28</v>
      </c>
      <c r="BC1695">
        <v>99419</v>
      </c>
      <c r="BD1695">
        <v>5811430</v>
      </c>
      <c r="BE1695">
        <v>58.45</v>
      </c>
    </row>
    <row r="1696" spans="37:57" x14ac:dyDescent="0.3">
      <c r="AK1696">
        <v>2015</v>
      </c>
      <c r="AL1696">
        <v>27</v>
      </c>
      <c r="AM1696">
        <v>7.9000000000000001E-4</v>
      </c>
      <c r="AN1696">
        <v>7.9000000000000001E-4</v>
      </c>
      <c r="AO1696">
        <v>0.5</v>
      </c>
      <c r="AP1696">
        <v>98938</v>
      </c>
      <c r="AQ1696">
        <v>79</v>
      </c>
      <c r="AR1696">
        <v>98899</v>
      </c>
      <c r="AS1696">
        <v>5344942</v>
      </c>
      <c r="AT1696">
        <v>54.02</v>
      </c>
      <c r="AV1696">
        <v>2015</v>
      </c>
      <c r="AW1696">
        <v>27</v>
      </c>
      <c r="AX1696">
        <v>2.7999999999999998E-4</v>
      </c>
      <c r="AY1696">
        <v>2.7999999999999998E-4</v>
      </c>
      <c r="AZ1696">
        <v>0.5</v>
      </c>
      <c r="BA1696">
        <v>99405</v>
      </c>
      <c r="BB1696">
        <v>27</v>
      </c>
      <c r="BC1696">
        <v>99392</v>
      </c>
      <c r="BD1696">
        <v>5712010</v>
      </c>
      <c r="BE1696">
        <v>57.46</v>
      </c>
    </row>
    <row r="1697" spans="37:57" x14ac:dyDescent="0.3">
      <c r="AK1697">
        <v>2015</v>
      </c>
      <c r="AL1697">
        <v>28</v>
      </c>
      <c r="AM1697">
        <v>7.6000000000000004E-4</v>
      </c>
      <c r="AN1697">
        <v>7.6000000000000004E-4</v>
      </c>
      <c r="AO1697">
        <v>0.5</v>
      </c>
      <c r="AP1697">
        <v>98859</v>
      </c>
      <c r="AQ1697">
        <v>75</v>
      </c>
      <c r="AR1697">
        <v>98822</v>
      </c>
      <c r="AS1697">
        <v>5246044</v>
      </c>
      <c r="AT1697">
        <v>53.07</v>
      </c>
      <c r="AV1697">
        <v>2015</v>
      </c>
      <c r="AW1697">
        <v>28</v>
      </c>
      <c r="AX1697">
        <v>2.9999999999999997E-4</v>
      </c>
      <c r="AY1697">
        <v>2.9999999999999997E-4</v>
      </c>
      <c r="AZ1697">
        <v>0.5</v>
      </c>
      <c r="BA1697">
        <v>99378</v>
      </c>
      <c r="BB1697">
        <v>30</v>
      </c>
      <c r="BC1697">
        <v>99363</v>
      </c>
      <c r="BD1697">
        <v>5612619</v>
      </c>
      <c r="BE1697">
        <v>56.48</v>
      </c>
    </row>
    <row r="1698" spans="37:57" x14ac:dyDescent="0.3">
      <c r="AK1698">
        <v>2015</v>
      </c>
      <c r="AL1698">
        <v>29</v>
      </c>
      <c r="AM1698">
        <v>7.2999999999999996E-4</v>
      </c>
      <c r="AN1698">
        <v>7.2999999999999996E-4</v>
      </c>
      <c r="AO1698">
        <v>0.5</v>
      </c>
      <c r="AP1698">
        <v>98785</v>
      </c>
      <c r="AQ1698">
        <v>72</v>
      </c>
      <c r="AR1698">
        <v>98749</v>
      </c>
      <c r="AS1698">
        <v>5147222</v>
      </c>
      <c r="AT1698">
        <v>52.11</v>
      </c>
      <c r="AV1698">
        <v>2015</v>
      </c>
      <c r="AW1698">
        <v>29</v>
      </c>
      <c r="AX1698">
        <v>3.6999999999999999E-4</v>
      </c>
      <c r="AY1698">
        <v>3.6999999999999999E-4</v>
      </c>
      <c r="AZ1698">
        <v>0.5</v>
      </c>
      <c r="BA1698">
        <v>99348</v>
      </c>
      <c r="BB1698">
        <v>37</v>
      </c>
      <c r="BC1698">
        <v>99330</v>
      </c>
      <c r="BD1698">
        <v>5513256</v>
      </c>
      <c r="BE1698">
        <v>55.49</v>
      </c>
    </row>
    <row r="1699" spans="37:57" x14ac:dyDescent="0.3">
      <c r="AK1699">
        <v>2015</v>
      </c>
      <c r="AL1699">
        <v>30</v>
      </c>
      <c r="AM1699">
        <v>7.2999999999999996E-4</v>
      </c>
      <c r="AN1699">
        <v>7.2999999999999996E-4</v>
      </c>
      <c r="AO1699">
        <v>0.5</v>
      </c>
      <c r="AP1699">
        <v>98713</v>
      </c>
      <c r="AQ1699">
        <v>72</v>
      </c>
      <c r="AR1699">
        <v>98677</v>
      </c>
      <c r="AS1699">
        <v>5048473</v>
      </c>
      <c r="AT1699">
        <v>51.14</v>
      </c>
      <c r="AV1699">
        <v>2015</v>
      </c>
      <c r="AW1699">
        <v>30</v>
      </c>
      <c r="AX1699">
        <v>2.5999999999999998E-4</v>
      </c>
      <c r="AY1699">
        <v>2.5999999999999998E-4</v>
      </c>
      <c r="AZ1699">
        <v>0.5</v>
      </c>
      <c r="BA1699">
        <v>99312</v>
      </c>
      <c r="BB1699">
        <v>26</v>
      </c>
      <c r="BC1699">
        <v>99299</v>
      </c>
      <c r="BD1699">
        <v>5413926</v>
      </c>
      <c r="BE1699">
        <v>54.51</v>
      </c>
    </row>
    <row r="1700" spans="37:57" x14ac:dyDescent="0.3">
      <c r="AK1700">
        <v>2015</v>
      </c>
      <c r="AL1700">
        <v>31</v>
      </c>
      <c r="AM1700">
        <v>5.4000000000000001E-4</v>
      </c>
      <c r="AN1700">
        <v>5.4000000000000001E-4</v>
      </c>
      <c r="AO1700">
        <v>0.5</v>
      </c>
      <c r="AP1700">
        <v>98641</v>
      </c>
      <c r="AQ1700">
        <v>53</v>
      </c>
      <c r="AR1700">
        <v>98615</v>
      </c>
      <c r="AS1700">
        <v>4949796</v>
      </c>
      <c r="AT1700">
        <v>50.18</v>
      </c>
      <c r="AV1700">
        <v>2015</v>
      </c>
      <c r="AW1700">
        <v>31</v>
      </c>
      <c r="AX1700">
        <v>3.8999999999999999E-4</v>
      </c>
      <c r="AY1700">
        <v>3.8999999999999999E-4</v>
      </c>
      <c r="AZ1700">
        <v>0.5</v>
      </c>
      <c r="BA1700">
        <v>99286</v>
      </c>
      <c r="BB1700">
        <v>38</v>
      </c>
      <c r="BC1700">
        <v>99266</v>
      </c>
      <c r="BD1700">
        <v>5314627</v>
      </c>
      <c r="BE1700">
        <v>53.53</v>
      </c>
    </row>
    <row r="1701" spans="37:57" x14ac:dyDescent="0.3">
      <c r="AK1701">
        <v>2015</v>
      </c>
      <c r="AL1701">
        <v>32</v>
      </c>
      <c r="AM1701">
        <v>6.9999999999999999E-4</v>
      </c>
      <c r="AN1701">
        <v>6.9999999999999999E-4</v>
      </c>
      <c r="AO1701">
        <v>0.5</v>
      </c>
      <c r="AP1701">
        <v>98588</v>
      </c>
      <c r="AQ1701">
        <v>69</v>
      </c>
      <c r="AR1701">
        <v>98553</v>
      </c>
      <c r="AS1701">
        <v>4851181</v>
      </c>
      <c r="AT1701">
        <v>49.21</v>
      </c>
      <c r="AV1701">
        <v>2015</v>
      </c>
      <c r="AW1701">
        <v>32</v>
      </c>
      <c r="AX1701">
        <v>3.8999999999999999E-4</v>
      </c>
      <c r="AY1701">
        <v>3.8999999999999999E-4</v>
      </c>
      <c r="AZ1701">
        <v>0.5</v>
      </c>
      <c r="BA1701">
        <v>99247</v>
      </c>
      <c r="BB1701">
        <v>39</v>
      </c>
      <c r="BC1701">
        <v>99228</v>
      </c>
      <c r="BD1701">
        <v>5215361</v>
      </c>
      <c r="BE1701">
        <v>52.55</v>
      </c>
    </row>
    <row r="1702" spans="37:57" x14ac:dyDescent="0.3">
      <c r="AK1702">
        <v>2015</v>
      </c>
      <c r="AL1702">
        <v>33</v>
      </c>
      <c r="AM1702">
        <v>9.6000000000000002E-4</v>
      </c>
      <c r="AN1702">
        <v>9.6000000000000002E-4</v>
      </c>
      <c r="AO1702">
        <v>0.5</v>
      </c>
      <c r="AP1702">
        <v>98519</v>
      </c>
      <c r="AQ1702">
        <v>95</v>
      </c>
      <c r="AR1702">
        <v>98471</v>
      </c>
      <c r="AS1702">
        <v>4752628</v>
      </c>
      <c r="AT1702">
        <v>48.24</v>
      </c>
      <c r="AV1702">
        <v>2015</v>
      </c>
      <c r="AW1702">
        <v>33</v>
      </c>
      <c r="AX1702">
        <v>4.0000000000000002E-4</v>
      </c>
      <c r="AY1702">
        <v>4.0000000000000002E-4</v>
      </c>
      <c r="AZ1702">
        <v>0.5</v>
      </c>
      <c r="BA1702">
        <v>99208</v>
      </c>
      <c r="BB1702">
        <v>40</v>
      </c>
      <c r="BC1702">
        <v>99188</v>
      </c>
      <c r="BD1702">
        <v>5116133</v>
      </c>
      <c r="BE1702">
        <v>51.57</v>
      </c>
    </row>
    <row r="1703" spans="37:57" x14ac:dyDescent="0.3">
      <c r="AK1703">
        <v>2015</v>
      </c>
      <c r="AL1703">
        <v>34</v>
      </c>
      <c r="AM1703">
        <v>6.4000000000000005E-4</v>
      </c>
      <c r="AN1703">
        <v>6.4000000000000005E-4</v>
      </c>
      <c r="AO1703">
        <v>0.5</v>
      </c>
      <c r="AP1703">
        <v>98424</v>
      </c>
      <c r="AQ1703">
        <v>63</v>
      </c>
      <c r="AR1703">
        <v>98392</v>
      </c>
      <c r="AS1703">
        <v>4654157</v>
      </c>
      <c r="AT1703">
        <v>47.29</v>
      </c>
      <c r="AV1703">
        <v>2015</v>
      </c>
      <c r="AW1703">
        <v>34</v>
      </c>
      <c r="AX1703">
        <v>4.6999999999999999E-4</v>
      </c>
      <c r="AY1703">
        <v>4.6999999999999999E-4</v>
      </c>
      <c r="AZ1703">
        <v>0.5</v>
      </c>
      <c r="BA1703">
        <v>99168</v>
      </c>
      <c r="BB1703">
        <v>46</v>
      </c>
      <c r="BC1703">
        <v>99145</v>
      </c>
      <c r="BD1703">
        <v>5016945</v>
      </c>
      <c r="BE1703">
        <v>50.59</v>
      </c>
    </row>
    <row r="1704" spans="37:57" x14ac:dyDescent="0.3">
      <c r="AK1704">
        <v>2015</v>
      </c>
      <c r="AL1704">
        <v>35</v>
      </c>
      <c r="AM1704">
        <v>9.3000000000000005E-4</v>
      </c>
      <c r="AN1704">
        <v>9.3000000000000005E-4</v>
      </c>
      <c r="AO1704">
        <v>0.5</v>
      </c>
      <c r="AP1704">
        <v>98361</v>
      </c>
      <c r="AQ1704">
        <v>92</v>
      </c>
      <c r="AR1704">
        <v>98315</v>
      </c>
      <c r="AS1704">
        <v>4555764</v>
      </c>
      <c r="AT1704">
        <v>46.32</v>
      </c>
      <c r="AV1704">
        <v>2015</v>
      </c>
      <c r="AW1704">
        <v>35</v>
      </c>
      <c r="AX1704">
        <v>2.5000000000000001E-4</v>
      </c>
      <c r="AY1704">
        <v>2.5000000000000001E-4</v>
      </c>
      <c r="AZ1704">
        <v>0.5</v>
      </c>
      <c r="BA1704">
        <v>99122</v>
      </c>
      <c r="BB1704">
        <v>25</v>
      </c>
      <c r="BC1704">
        <v>99110</v>
      </c>
      <c r="BD1704">
        <v>4917800</v>
      </c>
      <c r="BE1704">
        <v>49.61</v>
      </c>
    </row>
    <row r="1705" spans="37:57" x14ac:dyDescent="0.3">
      <c r="AK1705">
        <v>2015</v>
      </c>
      <c r="AL1705">
        <v>36</v>
      </c>
      <c r="AM1705">
        <v>8.5999999999999998E-4</v>
      </c>
      <c r="AN1705">
        <v>8.5999999999999998E-4</v>
      </c>
      <c r="AO1705">
        <v>0.5</v>
      </c>
      <c r="AP1705">
        <v>98269</v>
      </c>
      <c r="AQ1705">
        <v>85</v>
      </c>
      <c r="AR1705">
        <v>98227</v>
      </c>
      <c r="AS1705">
        <v>4457449</v>
      </c>
      <c r="AT1705">
        <v>45.36</v>
      </c>
      <c r="AV1705">
        <v>2015</v>
      </c>
      <c r="AW1705">
        <v>36</v>
      </c>
      <c r="AX1705">
        <v>3.4000000000000002E-4</v>
      </c>
      <c r="AY1705">
        <v>3.4000000000000002E-4</v>
      </c>
      <c r="AZ1705">
        <v>0.5</v>
      </c>
      <c r="BA1705">
        <v>99098</v>
      </c>
      <c r="BB1705">
        <v>34</v>
      </c>
      <c r="BC1705">
        <v>99081</v>
      </c>
      <c r="BD1705">
        <v>4818690</v>
      </c>
      <c r="BE1705">
        <v>48.63</v>
      </c>
    </row>
    <row r="1706" spans="37:57" x14ac:dyDescent="0.3">
      <c r="AK1706">
        <v>2015</v>
      </c>
      <c r="AL1706">
        <v>37</v>
      </c>
      <c r="AM1706">
        <v>8.8999999999999995E-4</v>
      </c>
      <c r="AN1706">
        <v>8.8999999999999995E-4</v>
      </c>
      <c r="AO1706">
        <v>0.5</v>
      </c>
      <c r="AP1706">
        <v>98184</v>
      </c>
      <c r="AQ1706">
        <v>88</v>
      </c>
      <c r="AR1706">
        <v>98140</v>
      </c>
      <c r="AS1706">
        <v>4359223</v>
      </c>
      <c r="AT1706">
        <v>44.4</v>
      </c>
      <c r="AV1706">
        <v>2015</v>
      </c>
      <c r="AW1706">
        <v>37</v>
      </c>
      <c r="AX1706">
        <v>4.0999999999999999E-4</v>
      </c>
      <c r="AY1706">
        <v>4.0999999999999999E-4</v>
      </c>
      <c r="AZ1706">
        <v>0.5</v>
      </c>
      <c r="BA1706">
        <v>99064</v>
      </c>
      <c r="BB1706">
        <v>41</v>
      </c>
      <c r="BC1706">
        <v>99043</v>
      </c>
      <c r="BD1706">
        <v>4719609</v>
      </c>
      <c r="BE1706">
        <v>47.64</v>
      </c>
    </row>
    <row r="1707" spans="37:57" x14ac:dyDescent="0.3">
      <c r="AK1707">
        <v>2015</v>
      </c>
      <c r="AL1707">
        <v>38</v>
      </c>
      <c r="AM1707">
        <v>6.4999999999999997E-4</v>
      </c>
      <c r="AN1707">
        <v>6.4999999999999997E-4</v>
      </c>
      <c r="AO1707">
        <v>0.5</v>
      </c>
      <c r="AP1707">
        <v>98097</v>
      </c>
      <c r="AQ1707">
        <v>64</v>
      </c>
      <c r="AR1707">
        <v>98065</v>
      </c>
      <c r="AS1707">
        <v>4261082</v>
      </c>
      <c r="AT1707">
        <v>43.44</v>
      </c>
      <c r="AV1707">
        <v>2015</v>
      </c>
      <c r="AW1707">
        <v>38</v>
      </c>
      <c r="AX1707">
        <v>4.6999999999999999E-4</v>
      </c>
      <c r="AY1707">
        <v>4.6999999999999999E-4</v>
      </c>
      <c r="AZ1707">
        <v>0.5</v>
      </c>
      <c r="BA1707">
        <v>99023</v>
      </c>
      <c r="BB1707">
        <v>47</v>
      </c>
      <c r="BC1707">
        <v>99000</v>
      </c>
      <c r="BD1707">
        <v>4620566</v>
      </c>
      <c r="BE1707">
        <v>46.66</v>
      </c>
    </row>
    <row r="1708" spans="37:57" x14ac:dyDescent="0.3">
      <c r="AK1708">
        <v>2015</v>
      </c>
      <c r="AL1708">
        <v>39</v>
      </c>
      <c r="AM1708">
        <v>8.0999999999999996E-4</v>
      </c>
      <c r="AN1708">
        <v>8.0999999999999996E-4</v>
      </c>
      <c r="AO1708">
        <v>0.5</v>
      </c>
      <c r="AP1708">
        <v>98033</v>
      </c>
      <c r="AQ1708">
        <v>80</v>
      </c>
      <c r="AR1708">
        <v>97993</v>
      </c>
      <c r="AS1708">
        <v>4163017</v>
      </c>
      <c r="AT1708">
        <v>42.47</v>
      </c>
      <c r="AV1708">
        <v>2015</v>
      </c>
      <c r="AW1708">
        <v>39</v>
      </c>
      <c r="AX1708">
        <v>3.8000000000000002E-4</v>
      </c>
      <c r="AY1708">
        <v>3.8000000000000002E-4</v>
      </c>
      <c r="AZ1708">
        <v>0.5</v>
      </c>
      <c r="BA1708">
        <v>98976</v>
      </c>
      <c r="BB1708">
        <v>38</v>
      </c>
      <c r="BC1708">
        <v>98957</v>
      </c>
      <c r="BD1708">
        <v>4521566</v>
      </c>
      <c r="BE1708">
        <v>45.68</v>
      </c>
    </row>
    <row r="1709" spans="37:57" x14ac:dyDescent="0.3">
      <c r="AK1709">
        <v>2015</v>
      </c>
      <c r="AL1709">
        <v>40</v>
      </c>
      <c r="AM1709">
        <v>1.0200000000000001E-3</v>
      </c>
      <c r="AN1709">
        <v>1.0200000000000001E-3</v>
      </c>
      <c r="AO1709">
        <v>0.5</v>
      </c>
      <c r="AP1709">
        <v>97953</v>
      </c>
      <c r="AQ1709">
        <v>100</v>
      </c>
      <c r="AR1709">
        <v>97903</v>
      </c>
      <c r="AS1709">
        <v>4065024</v>
      </c>
      <c r="AT1709">
        <v>41.5</v>
      </c>
      <c r="AV1709">
        <v>2015</v>
      </c>
      <c r="AW1709">
        <v>40</v>
      </c>
      <c r="AX1709">
        <v>5.1999999999999995E-4</v>
      </c>
      <c r="AY1709">
        <v>5.1999999999999995E-4</v>
      </c>
      <c r="AZ1709">
        <v>0.5</v>
      </c>
      <c r="BA1709">
        <v>98938</v>
      </c>
      <c r="BB1709">
        <v>51</v>
      </c>
      <c r="BC1709">
        <v>98913</v>
      </c>
      <c r="BD1709">
        <v>4422609</v>
      </c>
      <c r="BE1709">
        <v>44.7</v>
      </c>
    </row>
    <row r="1710" spans="37:57" x14ac:dyDescent="0.3">
      <c r="AK1710">
        <v>2015</v>
      </c>
      <c r="AL1710">
        <v>41</v>
      </c>
      <c r="AM1710">
        <v>9.7999999999999997E-4</v>
      </c>
      <c r="AN1710">
        <v>9.7999999999999997E-4</v>
      </c>
      <c r="AO1710">
        <v>0.5</v>
      </c>
      <c r="AP1710">
        <v>97854</v>
      </c>
      <c r="AQ1710">
        <v>96</v>
      </c>
      <c r="AR1710">
        <v>97806</v>
      </c>
      <c r="AS1710">
        <v>3967121</v>
      </c>
      <c r="AT1710">
        <v>40.54</v>
      </c>
      <c r="AV1710">
        <v>2015</v>
      </c>
      <c r="AW1710">
        <v>41</v>
      </c>
      <c r="AX1710">
        <v>5.0000000000000001E-4</v>
      </c>
      <c r="AY1710">
        <v>5.0000000000000001E-4</v>
      </c>
      <c r="AZ1710">
        <v>0.5</v>
      </c>
      <c r="BA1710">
        <v>98887</v>
      </c>
      <c r="BB1710">
        <v>49</v>
      </c>
      <c r="BC1710">
        <v>98863</v>
      </c>
      <c r="BD1710">
        <v>4323696</v>
      </c>
      <c r="BE1710">
        <v>43.72</v>
      </c>
    </row>
    <row r="1711" spans="37:57" x14ac:dyDescent="0.3">
      <c r="AK1711">
        <v>2015</v>
      </c>
      <c r="AL1711">
        <v>42</v>
      </c>
      <c r="AM1711">
        <v>1.1299999999999999E-3</v>
      </c>
      <c r="AN1711">
        <v>1.1299999999999999E-3</v>
      </c>
      <c r="AO1711">
        <v>0.5</v>
      </c>
      <c r="AP1711">
        <v>97758</v>
      </c>
      <c r="AQ1711">
        <v>110</v>
      </c>
      <c r="AR1711">
        <v>97703</v>
      </c>
      <c r="AS1711">
        <v>3869315</v>
      </c>
      <c r="AT1711">
        <v>39.58</v>
      </c>
      <c r="AV1711">
        <v>2015</v>
      </c>
      <c r="AW1711">
        <v>42</v>
      </c>
      <c r="AX1711">
        <v>6.4999999999999997E-4</v>
      </c>
      <c r="AY1711">
        <v>6.4999999999999997E-4</v>
      </c>
      <c r="AZ1711">
        <v>0.5</v>
      </c>
      <c r="BA1711">
        <v>98838</v>
      </c>
      <c r="BB1711">
        <v>64</v>
      </c>
      <c r="BC1711">
        <v>98806</v>
      </c>
      <c r="BD1711">
        <v>4224834</v>
      </c>
      <c r="BE1711">
        <v>42.75</v>
      </c>
    </row>
    <row r="1712" spans="37:57" x14ac:dyDescent="0.3">
      <c r="AK1712">
        <v>2015</v>
      </c>
      <c r="AL1712">
        <v>43</v>
      </c>
      <c r="AM1712">
        <v>1.08E-3</v>
      </c>
      <c r="AN1712">
        <v>1.08E-3</v>
      </c>
      <c r="AO1712">
        <v>0.5</v>
      </c>
      <c r="AP1712">
        <v>97647</v>
      </c>
      <c r="AQ1712">
        <v>106</v>
      </c>
      <c r="AR1712">
        <v>97595</v>
      </c>
      <c r="AS1712">
        <v>3771613</v>
      </c>
      <c r="AT1712">
        <v>38.619999999999997</v>
      </c>
      <c r="AV1712">
        <v>2015</v>
      </c>
      <c r="AW1712">
        <v>43</v>
      </c>
      <c r="AX1712">
        <v>7.1000000000000002E-4</v>
      </c>
      <c r="AY1712">
        <v>7.1000000000000002E-4</v>
      </c>
      <c r="AZ1712">
        <v>0.5</v>
      </c>
      <c r="BA1712">
        <v>98774</v>
      </c>
      <c r="BB1712">
        <v>70</v>
      </c>
      <c r="BC1712">
        <v>98739</v>
      </c>
      <c r="BD1712">
        <v>4126028</v>
      </c>
      <c r="BE1712">
        <v>41.77</v>
      </c>
    </row>
    <row r="1713" spans="37:57" x14ac:dyDescent="0.3">
      <c r="AK1713">
        <v>2015</v>
      </c>
      <c r="AL1713">
        <v>44</v>
      </c>
      <c r="AM1713">
        <v>1.1100000000000001E-3</v>
      </c>
      <c r="AN1713">
        <v>1.1100000000000001E-3</v>
      </c>
      <c r="AO1713">
        <v>0.5</v>
      </c>
      <c r="AP1713">
        <v>97542</v>
      </c>
      <c r="AQ1713">
        <v>108</v>
      </c>
      <c r="AR1713">
        <v>97488</v>
      </c>
      <c r="AS1713">
        <v>3674018</v>
      </c>
      <c r="AT1713">
        <v>37.67</v>
      </c>
      <c r="AV1713">
        <v>2015</v>
      </c>
      <c r="AW1713">
        <v>44</v>
      </c>
      <c r="AX1713">
        <v>7.2999999999999996E-4</v>
      </c>
      <c r="AY1713">
        <v>7.2999999999999996E-4</v>
      </c>
      <c r="AZ1713">
        <v>0.5</v>
      </c>
      <c r="BA1713">
        <v>98704</v>
      </c>
      <c r="BB1713">
        <v>72</v>
      </c>
      <c r="BC1713">
        <v>98668</v>
      </c>
      <c r="BD1713">
        <v>4027289</v>
      </c>
      <c r="BE1713">
        <v>40.799999999999997</v>
      </c>
    </row>
    <row r="1714" spans="37:57" x14ac:dyDescent="0.3">
      <c r="AK1714">
        <v>2015</v>
      </c>
      <c r="AL1714">
        <v>45</v>
      </c>
      <c r="AM1714">
        <v>1.25E-3</v>
      </c>
      <c r="AN1714">
        <v>1.25E-3</v>
      </c>
      <c r="AO1714">
        <v>0.5</v>
      </c>
      <c r="AP1714">
        <v>97434</v>
      </c>
      <c r="AQ1714">
        <v>122</v>
      </c>
      <c r="AR1714">
        <v>97373</v>
      </c>
      <c r="AS1714">
        <v>3576530</v>
      </c>
      <c r="AT1714">
        <v>36.71</v>
      </c>
      <c r="AV1714">
        <v>2015</v>
      </c>
      <c r="AW1714">
        <v>45</v>
      </c>
      <c r="AX1714">
        <v>7.2000000000000005E-4</v>
      </c>
      <c r="AY1714">
        <v>7.2000000000000005E-4</v>
      </c>
      <c r="AZ1714">
        <v>0.5</v>
      </c>
      <c r="BA1714">
        <v>98631</v>
      </c>
      <c r="BB1714">
        <v>71</v>
      </c>
      <c r="BC1714">
        <v>98596</v>
      </c>
      <c r="BD1714">
        <v>3928622</v>
      </c>
      <c r="BE1714">
        <v>39.83</v>
      </c>
    </row>
    <row r="1715" spans="37:57" x14ac:dyDescent="0.3">
      <c r="AK1715">
        <v>2015</v>
      </c>
      <c r="AL1715">
        <v>46</v>
      </c>
      <c r="AM1715">
        <v>1.24E-3</v>
      </c>
      <c r="AN1715">
        <v>1.24E-3</v>
      </c>
      <c r="AO1715">
        <v>0.5</v>
      </c>
      <c r="AP1715">
        <v>97312</v>
      </c>
      <c r="AQ1715">
        <v>121</v>
      </c>
      <c r="AR1715">
        <v>97252</v>
      </c>
      <c r="AS1715">
        <v>3479157</v>
      </c>
      <c r="AT1715">
        <v>35.75</v>
      </c>
      <c r="AV1715">
        <v>2015</v>
      </c>
      <c r="AW1715">
        <v>46</v>
      </c>
      <c r="AX1715">
        <v>1.0399999999999999E-3</v>
      </c>
      <c r="AY1715">
        <v>1.0399999999999999E-3</v>
      </c>
      <c r="AZ1715">
        <v>0.5</v>
      </c>
      <c r="BA1715">
        <v>98560</v>
      </c>
      <c r="BB1715">
        <v>102</v>
      </c>
      <c r="BC1715">
        <v>98509</v>
      </c>
      <c r="BD1715">
        <v>3830026</v>
      </c>
      <c r="BE1715">
        <v>38.86</v>
      </c>
    </row>
    <row r="1716" spans="37:57" x14ac:dyDescent="0.3">
      <c r="AK1716">
        <v>2015</v>
      </c>
      <c r="AL1716">
        <v>47</v>
      </c>
      <c r="AM1716">
        <v>1.7600000000000001E-3</v>
      </c>
      <c r="AN1716">
        <v>1.7600000000000001E-3</v>
      </c>
      <c r="AO1716">
        <v>0.5</v>
      </c>
      <c r="AP1716">
        <v>97191</v>
      </c>
      <c r="AQ1716">
        <v>171</v>
      </c>
      <c r="AR1716">
        <v>97105</v>
      </c>
      <c r="AS1716">
        <v>3381905</v>
      </c>
      <c r="AT1716">
        <v>34.799999999999997</v>
      </c>
      <c r="AV1716">
        <v>2015</v>
      </c>
      <c r="AW1716">
        <v>47</v>
      </c>
      <c r="AX1716">
        <v>9.8999999999999999E-4</v>
      </c>
      <c r="AY1716">
        <v>9.8999999999999999E-4</v>
      </c>
      <c r="AZ1716">
        <v>0.5</v>
      </c>
      <c r="BA1716">
        <v>98458</v>
      </c>
      <c r="BB1716">
        <v>97</v>
      </c>
      <c r="BC1716">
        <v>98409</v>
      </c>
      <c r="BD1716">
        <v>3731517</v>
      </c>
      <c r="BE1716">
        <v>37.9</v>
      </c>
    </row>
    <row r="1717" spans="37:57" x14ac:dyDescent="0.3">
      <c r="AK1717">
        <v>2015</v>
      </c>
      <c r="AL1717">
        <v>48</v>
      </c>
      <c r="AM1717">
        <v>1.74E-3</v>
      </c>
      <c r="AN1717">
        <v>1.74E-3</v>
      </c>
      <c r="AO1717">
        <v>0.5</v>
      </c>
      <c r="AP1717">
        <v>97020</v>
      </c>
      <c r="AQ1717">
        <v>169</v>
      </c>
      <c r="AR1717">
        <v>96935</v>
      </c>
      <c r="AS1717">
        <v>3284800</v>
      </c>
      <c r="AT1717">
        <v>33.86</v>
      </c>
      <c r="AV1717">
        <v>2015</v>
      </c>
      <c r="AW1717">
        <v>48</v>
      </c>
      <c r="AX1717">
        <v>1.1299999999999999E-3</v>
      </c>
      <c r="AY1717">
        <v>1.1299999999999999E-3</v>
      </c>
      <c r="AZ1717">
        <v>0.5</v>
      </c>
      <c r="BA1717">
        <v>98361</v>
      </c>
      <c r="BB1717">
        <v>111</v>
      </c>
      <c r="BC1717">
        <v>98305</v>
      </c>
      <c r="BD1717">
        <v>3633108</v>
      </c>
      <c r="BE1717">
        <v>36.94</v>
      </c>
    </row>
    <row r="1718" spans="37:57" x14ac:dyDescent="0.3">
      <c r="AK1718">
        <v>2015</v>
      </c>
      <c r="AL1718">
        <v>49</v>
      </c>
      <c r="AM1718">
        <v>2.0999999999999999E-3</v>
      </c>
      <c r="AN1718">
        <v>2.0899999999999998E-3</v>
      </c>
      <c r="AO1718">
        <v>0.5</v>
      </c>
      <c r="AP1718">
        <v>96851</v>
      </c>
      <c r="AQ1718">
        <v>203</v>
      </c>
      <c r="AR1718">
        <v>96749</v>
      </c>
      <c r="AS1718">
        <v>3187865</v>
      </c>
      <c r="AT1718">
        <v>32.92</v>
      </c>
      <c r="AV1718">
        <v>2015</v>
      </c>
      <c r="AW1718">
        <v>49</v>
      </c>
      <c r="AX1718">
        <v>1.56E-3</v>
      </c>
      <c r="AY1718">
        <v>1.56E-3</v>
      </c>
      <c r="AZ1718">
        <v>0.5</v>
      </c>
      <c r="BA1718">
        <v>98250</v>
      </c>
      <c r="BB1718">
        <v>153</v>
      </c>
      <c r="BC1718">
        <v>98173</v>
      </c>
      <c r="BD1718">
        <v>3534803</v>
      </c>
      <c r="BE1718">
        <v>35.979999999999997</v>
      </c>
    </row>
    <row r="1719" spans="37:57" x14ac:dyDescent="0.3">
      <c r="AK1719">
        <v>2015</v>
      </c>
      <c r="AL1719">
        <v>50</v>
      </c>
      <c r="AM1719">
        <v>2.2399999999999998E-3</v>
      </c>
      <c r="AN1719">
        <v>2.2399999999999998E-3</v>
      </c>
      <c r="AO1719">
        <v>0.5</v>
      </c>
      <c r="AP1719">
        <v>96648</v>
      </c>
      <c r="AQ1719">
        <v>217</v>
      </c>
      <c r="AR1719">
        <v>96540</v>
      </c>
      <c r="AS1719">
        <v>3091115</v>
      </c>
      <c r="AT1719">
        <v>31.98</v>
      </c>
      <c r="AV1719">
        <v>2015</v>
      </c>
      <c r="AW1719">
        <v>50</v>
      </c>
      <c r="AX1719">
        <v>1.5299999999999999E-3</v>
      </c>
      <c r="AY1719">
        <v>1.5299999999999999E-3</v>
      </c>
      <c r="AZ1719">
        <v>0.5</v>
      </c>
      <c r="BA1719">
        <v>98097</v>
      </c>
      <c r="BB1719">
        <v>150</v>
      </c>
      <c r="BC1719">
        <v>98022</v>
      </c>
      <c r="BD1719">
        <v>3436629</v>
      </c>
      <c r="BE1719">
        <v>35.03</v>
      </c>
    </row>
    <row r="1720" spans="37:57" x14ac:dyDescent="0.3">
      <c r="AK1720">
        <v>2015</v>
      </c>
      <c r="AL1720">
        <v>51</v>
      </c>
      <c r="AM1720">
        <v>2.2699999999999999E-3</v>
      </c>
      <c r="AN1720">
        <v>2.2699999999999999E-3</v>
      </c>
      <c r="AO1720">
        <v>0.5</v>
      </c>
      <c r="AP1720">
        <v>96431</v>
      </c>
      <c r="AQ1720">
        <v>219</v>
      </c>
      <c r="AR1720">
        <v>96322</v>
      </c>
      <c r="AS1720">
        <v>2994576</v>
      </c>
      <c r="AT1720">
        <v>31.05</v>
      </c>
      <c r="AV1720">
        <v>2015</v>
      </c>
      <c r="AW1720">
        <v>51</v>
      </c>
      <c r="AX1720">
        <v>1.75E-3</v>
      </c>
      <c r="AY1720">
        <v>1.75E-3</v>
      </c>
      <c r="AZ1720">
        <v>0.5</v>
      </c>
      <c r="BA1720">
        <v>97947</v>
      </c>
      <c r="BB1720">
        <v>171</v>
      </c>
      <c r="BC1720">
        <v>97862</v>
      </c>
      <c r="BD1720">
        <v>3338607</v>
      </c>
      <c r="BE1720">
        <v>34.090000000000003</v>
      </c>
    </row>
    <row r="1721" spans="37:57" x14ac:dyDescent="0.3">
      <c r="AK1721">
        <v>2015</v>
      </c>
      <c r="AL1721">
        <v>52</v>
      </c>
      <c r="AM1721">
        <v>3.14E-3</v>
      </c>
      <c r="AN1721">
        <v>3.13E-3</v>
      </c>
      <c r="AO1721">
        <v>0.5</v>
      </c>
      <c r="AP1721">
        <v>96213</v>
      </c>
      <c r="AQ1721">
        <v>301</v>
      </c>
      <c r="AR1721">
        <v>96062</v>
      </c>
      <c r="AS1721">
        <v>2898254</v>
      </c>
      <c r="AT1721">
        <v>30.12</v>
      </c>
      <c r="AV1721">
        <v>2015</v>
      </c>
      <c r="AW1721">
        <v>52</v>
      </c>
      <c r="AX1721">
        <v>1.6800000000000001E-3</v>
      </c>
      <c r="AY1721">
        <v>1.6800000000000001E-3</v>
      </c>
      <c r="AZ1721">
        <v>0.5</v>
      </c>
      <c r="BA1721">
        <v>97776</v>
      </c>
      <c r="BB1721">
        <v>164</v>
      </c>
      <c r="BC1721">
        <v>97694</v>
      </c>
      <c r="BD1721">
        <v>3240746</v>
      </c>
      <c r="BE1721">
        <v>33.14</v>
      </c>
    </row>
    <row r="1722" spans="37:57" x14ac:dyDescent="0.3">
      <c r="AK1722">
        <v>2015</v>
      </c>
      <c r="AL1722">
        <v>53</v>
      </c>
      <c r="AM1722">
        <v>3.3999999999999998E-3</v>
      </c>
      <c r="AN1722">
        <v>3.3899999999999998E-3</v>
      </c>
      <c r="AO1722">
        <v>0.5</v>
      </c>
      <c r="AP1722">
        <v>95911</v>
      </c>
      <c r="AQ1722">
        <v>325</v>
      </c>
      <c r="AR1722">
        <v>95749</v>
      </c>
      <c r="AS1722">
        <v>2802192</v>
      </c>
      <c r="AT1722">
        <v>29.22</v>
      </c>
      <c r="AV1722">
        <v>2015</v>
      </c>
      <c r="AW1722">
        <v>53</v>
      </c>
      <c r="AX1722">
        <v>1.9499999999999999E-3</v>
      </c>
      <c r="AY1722">
        <v>1.9499999999999999E-3</v>
      </c>
      <c r="AZ1722">
        <v>0.5</v>
      </c>
      <c r="BA1722">
        <v>97612</v>
      </c>
      <c r="BB1722">
        <v>191</v>
      </c>
      <c r="BC1722">
        <v>97517</v>
      </c>
      <c r="BD1722">
        <v>3143051</v>
      </c>
      <c r="BE1722">
        <v>32.200000000000003</v>
      </c>
    </row>
    <row r="1723" spans="37:57" x14ac:dyDescent="0.3">
      <c r="AK1723">
        <v>2015</v>
      </c>
      <c r="AL1723">
        <v>54</v>
      </c>
      <c r="AM1723">
        <v>3.7699999999999999E-3</v>
      </c>
      <c r="AN1723">
        <v>3.7699999999999999E-3</v>
      </c>
      <c r="AO1723">
        <v>0.5</v>
      </c>
      <c r="AP1723">
        <v>95586</v>
      </c>
      <c r="AQ1723">
        <v>360</v>
      </c>
      <c r="AR1723">
        <v>95406</v>
      </c>
      <c r="AS1723">
        <v>2706443</v>
      </c>
      <c r="AT1723">
        <v>28.31</v>
      </c>
      <c r="AV1723">
        <v>2015</v>
      </c>
      <c r="AW1723">
        <v>54</v>
      </c>
      <c r="AX1723">
        <v>1.99E-3</v>
      </c>
      <c r="AY1723">
        <v>1.98E-3</v>
      </c>
      <c r="AZ1723">
        <v>0.5</v>
      </c>
      <c r="BA1723">
        <v>97422</v>
      </c>
      <c r="BB1723">
        <v>193</v>
      </c>
      <c r="BC1723">
        <v>97325</v>
      </c>
      <c r="BD1723">
        <v>3045535</v>
      </c>
      <c r="BE1723">
        <v>31.26</v>
      </c>
    </row>
    <row r="1724" spans="37:57" x14ac:dyDescent="0.3">
      <c r="AK1724">
        <v>2015</v>
      </c>
      <c r="AL1724">
        <v>55</v>
      </c>
      <c r="AM1724">
        <v>4.0299999999999997E-3</v>
      </c>
      <c r="AN1724">
        <v>4.0200000000000001E-3</v>
      </c>
      <c r="AO1724">
        <v>0.5</v>
      </c>
      <c r="AP1724">
        <v>95226</v>
      </c>
      <c r="AQ1724">
        <v>383</v>
      </c>
      <c r="AR1724">
        <v>95034</v>
      </c>
      <c r="AS1724">
        <v>2611037</v>
      </c>
      <c r="AT1724">
        <v>27.42</v>
      </c>
      <c r="AV1724">
        <v>2015</v>
      </c>
      <c r="AW1724">
        <v>55</v>
      </c>
      <c r="AX1724">
        <v>2.6800000000000001E-3</v>
      </c>
      <c r="AY1724">
        <v>2.6700000000000001E-3</v>
      </c>
      <c r="AZ1724">
        <v>0.5</v>
      </c>
      <c r="BA1724">
        <v>97228</v>
      </c>
      <c r="BB1724">
        <v>260</v>
      </c>
      <c r="BC1724">
        <v>97098</v>
      </c>
      <c r="BD1724">
        <v>2948210</v>
      </c>
      <c r="BE1724">
        <v>30.32</v>
      </c>
    </row>
    <row r="1725" spans="37:57" x14ac:dyDescent="0.3">
      <c r="AK1725">
        <v>2015</v>
      </c>
      <c r="AL1725">
        <v>56</v>
      </c>
      <c r="AM1725">
        <v>4.3299999999999996E-3</v>
      </c>
      <c r="AN1725">
        <v>4.3200000000000001E-3</v>
      </c>
      <c r="AO1725">
        <v>0.5</v>
      </c>
      <c r="AP1725">
        <v>94843</v>
      </c>
      <c r="AQ1725">
        <v>410</v>
      </c>
      <c r="AR1725">
        <v>94638</v>
      </c>
      <c r="AS1725">
        <v>2516003</v>
      </c>
      <c r="AT1725">
        <v>26.53</v>
      </c>
      <c r="AV1725">
        <v>2015</v>
      </c>
      <c r="AW1725">
        <v>56</v>
      </c>
      <c r="AX1725">
        <v>2.9399999999999999E-3</v>
      </c>
      <c r="AY1725">
        <v>2.9299999999999999E-3</v>
      </c>
      <c r="AZ1725">
        <v>0.5</v>
      </c>
      <c r="BA1725">
        <v>96968</v>
      </c>
      <c r="BB1725">
        <v>285</v>
      </c>
      <c r="BC1725">
        <v>96826</v>
      </c>
      <c r="BD1725">
        <v>2851111</v>
      </c>
      <c r="BE1725">
        <v>29.4</v>
      </c>
    </row>
    <row r="1726" spans="37:57" x14ac:dyDescent="0.3">
      <c r="AK1726">
        <v>2015</v>
      </c>
      <c r="AL1726">
        <v>57</v>
      </c>
      <c r="AM1726">
        <v>4.8599999999999997E-3</v>
      </c>
      <c r="AN1726">
        <v>4.8500000000000001E-3</v>
      </c>
      <c r="AO1726">
        <v>0.5</v>
      </c>
      <c r="AP1726">
        <v>94433</v>
      </c>
      <c r="AQ1726">
        <v>458</v>
      </c>
      <c r="AR1726">
        <v>94204</v>
      </c>
      <c r="AS1726">
        <v>2421364</v>
      </c>
      <c r="AT1726">
        <v>25.64</v>
      </c>
      <c r="AV1726">
        <v>2015</v>
      </c>
      <c r="AW1726">
        <v>57</v>
      </c>
      <c r="AX1726">
        <v>3.2699999999999999E-3</v>
      </c>
      <c r="AY1726">
        <v>3.2699999999999999E-3</v>
      </c>
      <c r="AZ1726">
        <v>0.5</v>
      </c>
      <c r="BA1726">
        <v>96684</v>
      </c>
      <c r="BB1726">
        <v>316</v>
      </c>
      <c r="BC1726">
        <v>96526</v>
      </c>
      <c r="BD1726">
        <v>2754285</v>
      </c>
      <c r="BE1726">
        <v>28.49</v>
      </c>
    </row>
    <row r="1727" spans="37:57" x14ac:dyDescent="0.3">
      <c r="AK1727">
        <v>2015</v>
      </c>
      <c r="AL1727">
        <v>58</v>
      </c>
      <c r="AM1727">
        <v>5.4999999999999997E-3</v>
      </c>
      <c r="AN1727">
        <v>5.4799999999999996E-3</v>
      </c>
      <c r="AO1727">
        <v>0.5</v>
      </c>
      <c r="AP1727">
        <v>93975</v>
      </c>
      <c r="AQ1727">
        <v>515</v>
      </c>
      <c r="AR1727">
        <v>93717</v>
      </c>
      <c r="AS1727">
        <v>2327160</v>
      </c>
      <c r="AT1727">
        <v>24.76</v>
      </c>
      <c r="AV1727">
        <v>2015</v>
      </c>
      <c r="AW1727">
        <v>58</v>
      </c>
      <c r="AX1727">
        <v>3.32E-3</v>
      </c>
      <c r="AY1727">
        <v>3.31E-3</v>
      </c>
      <c r="AZ1727">
        <v>0.5</v>
      </c>
      <c r="BA1727">
        <v>96368</v>
      </c>
      <c r="BB1727">
        <v>319</v>
      </c>
      <c r="BC1727">
        <v>96208</v>
      </c>
      <c r="BD1727">
        <v>2657760</v>
      </c>
      <c r="BE1727">
        <v>27.58</v>
      </c>
    </row>
    <row r="1728" spans="37:57" x14ac:dyDescent="0.3">
      <c r="AK1728">
        <v>2015</v>
      </c>
      <c r="AL1728">
        <v>59</v>
      </c>
      <c r="AM1728">
        <v>5.7200000000000003E-3</v>
      </c>
      <c r="AN1728">
        <v>5.7000000000000002E-3</v>
      </c>
      <c r="AO1728">
        <v>0.5</v>
      </c>
      <c r="AP1728">
        <v>93460</v>
      </c>
      <c r="AQ1728">
        <v>533</v>
      </c>
      <c r="AR1728">
        <v>93193</v>
      </c>
      <c r="AS1728">
        <v>2233443</v>
      </c>
      <c r="AT1728">
        <v>23.9</v>
      </c>
      <c r="AV1728">
        <v>2015</v>
      </c>
      <c r="AW1728">
        <v>59</v>
      </c>
      <c r="AX1728">
        <v>3.96E-3</v>
      </c>
      <c r="AY1728">
        <v>3.96E-3</v>
      </c>
      <c r="AZ1728">
        <v>0.5</v>
      </c>
      <c r="BA1728">
        <v>96049</v>
      </c>
      <c r="BB1728">
        <v>380</v>
      </c>
      <c r="BC1728">
        <v>95859</v>
      </c>
      <c r="BD1728">
        <v>2561551</v>
      </c>
      <c r="BE1728">
        <v>26.67</v>
      </c>
    </row>
    <row r="1729" spans="37:57" x14ac:dyDescent="0.3">
      <c r="AK1729">
        <v>2015</v>
      </c>
      <c r="AL1729">
        <v>60</v>
      </c>
      <c r="AM1729">
        <v>6.5599999999999999E-3</v>
      </c>
      <c r="AN1729">
        <v>6.5399999999999998E-3</v>
      </c>
      <c r="AO1729">
        <v>0.5</v>
      </c>
      <c r="AP1729">
        <v>92926</v>
      </c>
      <c r="AQ1729">
        <v>608</v>
      </c>
      <c r="AR1729">
        <v>92623</v>
      </c>
      <c r="AS1729">
        <v>2140250</v>
      </c>
      <c r="AT1729">
        <v>23.03</v>
      </c>
      <c r="AV1729">
        <v>2015</v>
      </c>
      <c r="AW1729">
        <v>60</v>
      </c>
      <c r="AX1729">
        <v>4.6699999999999997E-3</v>
      </c>
      <c r="AY1729">
        <v>4.6600000000000001E-3</v>
      </c>
      <c r="AZ1729">
        <v>0.5</v>
      </c>
      <c r="BA1729">
        <v>95669</v>
      </c>
      <c r="BB1729">
        <v>446</v>
      </c>
      <c r="BC1729">
        <v>95446</v>
      </c>
      <c r="BD1729">
        <v>2465693</v>
      </c>
      <c r="BE1729">
        <v>25.77</v>
      </c>
    </row>
    <row r="1730" spans="37:57" x14ac:dyDescent="0.3">
      <c r="AK1730">
        <v>2015</v>
      </c>
      <c r="AL1730">
        <v>61</v>
      </c>
      <c r="AM1730">
        <v>6.7299999999999999E-3</v>
      </c>
      <c r="AN1730">
        <v>6.7099999999999998E-3</v>
      </c>
      <c r="AO1730">
        <v>0.5</v>
      </c>
      <c r="AP1730">
        <v>92319</v>
      </c>
      <c r="AQ1730">
        <v>619</v>
      </c>
      <c r="AR1730">
        <v>92009</v>
      </c>
      <c r="AS1730">
        <v>2047627</v>
      </c>
      <c r="AT1730">
        <v>22.18</v>
      </c>
      <c r="AV1730">
        <v>2015</v>
      </c>
      <c r="AW1730">
        <v>61</v>
      </c>
      <c r="AX1730">
        <v>4.8900000000000002E-3</v>
      </c>
      <c r="AY1730">
        <v>4.8799999999999998E-3</v>
      </c>
      <c r="AZ1730">
        <v>0.5</v>
      </c>
      <c r="BA1730">
        <v>95223</v>
      </c>
      <c r="BB1730">
        <v>465</v>
      </c>
      <c r="BC1730">
        <v>94991</v>
      </c>
      <c r="BD1730">
        <v>2370247</v>
      </c>
      <c r="BE1730">
        <v>24.89</v>
      </c>
    </row>
    <row r="1731" spans="37:57" x14ac:dyDescent="0.3">
      <c r="AK1731">
        <v>2015</v>
      </c>
      <c r="AL1731">
        <v>62</v>
      </c>
      <c r="AM1731">
        <v>7.79E-3</v>
      </c>
      <c r="AN1731">
        <v>7.7600000000000004E-3</v>
      </c>
      <c r="AO1731">
        <v>0.5</v>
      </c>
      <c r="AP1731">
        <v>91699</v>
      </c>
      <c r="AQ1731">
        <v>711</v>
      </c>
      <c r="AR1731">
        <v>91344</v>
      </c>
      <c r="AS1731">
        <v>1955618</v>
      </c>
      <c r="AT1731">
        <v>21.33</v>
      </c>
      <c r="AV1731">
        <v>2015</v>
      </c>
      <c r="AW1731">
        <v>62</v>
      </c>
      <c r="AX1731">
        <v>4.9100000000000003E-3</v>
      </c>
      <c r="AY1731">
        <v>4.8999999999999998E-3</v>
      </c>
      <c r="AZ1731">
        <v>0.5</v>
      </c>
      <c r="BA1731">
        <v>94758</v>
      </c>
      <c r="BB1731">
        <v>464</v>
      </c>
      <c r="BC1731">
        <v>94526</v>
      </c>
      <c r="BD1731">
        <v>2275256</v>
      </c>
      <c r="BE1731">
        <v>24.01</v>
      </c>
    </row>
    <row r="1732" spans="37:57" x14ac:dyDescent="0.3">
      <c r="AK1732">
        <v>2015</v>
      </c>
      <c r="AL1732">
        <v>63</v>
      </c>
      <c r="AM1732">
        <v>8.8299999999999993E-3</v>
      </c>
      <c r="AN1732">
        <v>8.7899999999999992E-3</v>
      </c>
      <c r="AO1732">
        <v>0.5</v>
      </c>
      <c r="AP1732">
        <v>90988</v>
      </c>
      <c r="AQ1732">
        <v>799</v>
      </c>
      <c r="AR1732">
        <v>90588</v>
      </c>
      <c r="AS1732">
        <v>1864275</v>
      </c>
      <c r="AT1732">
        <v>20.49</v>
      </c>
      <c r="AV1732">
        <v>2015</v>
      </c>
      <c r="AW1732">
        <v>63</v>
      </c>
      <c r="AX1732">
        <v>6.0699999999999999E-3</v>
      </c>
      <c r="AY1732">
        <v>6.0499999999999998E-3</v>
      </c>
      <c r="AZ1732">
        <v>0.5</v>
      </c>
      <c r="BA1732">
        <v>94294</v>
      </c>
      <c r="BB1732">
        <v>571</v>
      </c>
      <c r="BC1732">
        <v>94009</v>
      </c>
      <c r="BD1732">
        <v>2180730</v>
      </c>
      <c r="BE1732">
        <v>23.13</v>
      </c>
    </row>
    <row r="1733" spans="37:57" x14ac:dyDescent="0.3">
      <c r="AK1733">
        <v>2015</v>
      </c>
      <c r="AL1733">
        <v>64</v>
      </c>
      <c r="AM1733">
        <v>9.7400000000000004E-3</v>
      </c>
      <c r="AN1733">
        <v>9.6900000000000007E-3</v>
      </c>
      <c r="AO1733">
        <v>0.5</v>
      </c>
      <c r="AP1733">
        <v>90189</v>
      </c>
      <c r="AQ1733">
        <v>874</v>
      </c>
      <c r="AR1733">
        <v>89752</v>
      </c>
      <c r="AS1733">
        <v>1773686</v>
      </c>
      <c r="AT1733">
        <v>19.670000000000002</v>
      </c>
      <c r="AV1733">
        <v>2015</v>
      </c>
      <c r="AW1733">
        <v>64</v>
      </c>
      <c r="AX1733">
        <v>6.3299999999999997E-3</v>
      </c>
      <c r="AY1733">
        <v>6.3099999999999996E-3</v>
      </c>
      <c r="AZ1733">
        <v>0.5</v>
      </c>
      <c r="BA1733">
        <v>93723</v>
      </c>
      <c r="BB1733">
        <v>592</v>
      </c>
      <c r="BC1733">
        <v>93428</v>
      </c>
      <c r="BD1733">
        <v>2086721</v>
      </c>
      <c r="BE1733">
        <v>22.26</v>
      </c>
    </row>
    <row r="1734" spans="37:57" x14ac:dyDescent="0.3">
      <c r="AK1734">
        <v>2015</v>
      </c>
      <c r="AL1734">
        <v>65</v>
      </c>
      <c r="AM1734">
        <v>1.073E-2</v>
      </c>
      <c r="AN1734">
        <v>1.0670000000000001E-2</v>
      </c>
      <c r="AO1734">
        <v>0.5</v>
      </c>
      <c r="AP1734">
        <v>89315</v>
      </c>
      <c r="AQ1734">
        <v>953</v>
      </c>
      <c r="AR1734">
        <v>88838</v>
      </c>
      <c r="AS1734">
        <v>1683935</v>
      </c>
      <c r="AT1734">
        <v>18.850000000000001</v>
      </c>
      <c r="AV1734">
        <v>2015</v>
      </c>
      <c r="AW1734">
        <v>65</v>
      </c>
      <c r="AX1734">
        <v>7.1900000000000002E-3</v>
      </c>
      <c r="AY1734">
        <v>7.1700000000000002E-3</v>
      </c>
      <c r="AZ1734">
        <v>0.5</v>
      </c>
      <c r="BA1734">
        <v>93132</v>
      </c>
      <c r="BB1734">
        <v>668</v>
      </c>
      <c r="BC1734">
        <v>92798</v>
      </c>
      <c r="BD1734">
        <v>1993293</v>
      </c>
      <c r="BE1734">
        <v>21.4</v>
      </c>
    </row>
    <row r="1735" spans="37:57" x14ac:dyDescent="0.3">
      <c r="AK1735">
        <v>2015</v>
      </c>
      <c r="AL1735">
        <v>66</v>
      </c>
      <c r="AM1735">
        <v>1.2359999999999999E-2</v>
      </c>
      <c r="AN1735">
        <v>1.2290000000000001E-2</v>
      </c>
      <c r="AO1735">
        <v>0.5</v>
      </c>
      <c r="AP1735">
        <v>88362</v>
      </c>
      <c r="AQ1735">
        <v>1086</v>
      </c>
      <c r="AR1735">
        <v>87819</v>
      </c>
      <c r="AS1735">
        <v>1595096</v>
      </c>
      <c r="AT1735">
        <v>18.05</v>
      </c>
      <c r="AV1735">
        <v>2015</v>
      </c>
      <c r="AW1735">
        <v>66</v>
      </c>
      <c r="AX1735">
        <v>7.7600000000000004E-3</v>
      </c>
      <c r="AY1735">
        <v>7.7299999999999999E-3</v>
      </c>
      <c r="AZ1735">
        <v>0.5</v>
      </c>
      <c r="BA1735">
        <v>92464</v>
      </c>
      <c r="BB1735">
        <v>715</v>
      </c>
      <c r="BC1735">
        <v>92107</v>
      </c>
      <c r="BD1735">
        <v>1900495</v>
      </c>
      <c r="BE1735">
        <v>20.55</v>
      </c>
    </row>
    <row r="1736" spans="37:57" x14ac:dyDescent="0.3">
      <c r="AK1736">
        <v>2015</v>
      </c>
      <c r="AL1736">
        <v>67</v>
      </c>
      <c r="AM1736">
        <v>1.286E-2</v>
      </c>
      <c r="AN1736">
        <v>1.278E-2</v>
      </c>
      <c r="AO1736">
        <v>0.5</v>
      </c>
      <c r="AP1736">
        <v>87276</v>
      </c>
      <c r="AQ1736">
        <v>1115</v>
      </c>
      <c r="AR1736">
        <v>86718</v>
      </c>
      <c r="AS1736">
        <v>1507278</v>
      </c>
      <c r="AT1736">
        <v>17.27</v>
      </c>
      <c r="AV1736">
        <v>2015</v>
      </c>
      <c r="AW1736">
        <v>67</v>
      </c>
      <c r="AX1736">
        <v>8.6E-3</v>
      </c>
      <c r="AY1736">
        <v>8.5699999999999995E-3</v>
      </c>
      <c r="AZ1736">
        <v>0.5</v>
      </c>
      <c r="BA1736">
        <v>91750</v>
      </c>
      <c r="BB1736">
        <v>786</v>
      </c>
      <c r="BC1736">
        <v>91357</v>
      </c>
      <c r="BD1736">
        <v>1808388</v>
      </c>
      <c r="BE1736">
        <v>19.71</v>
      </c>
    </row>
    <row r="1737" spans="37:57" x14ac:dyDescent="0.3">
      <c r="AK1737">
        <v>2015</v>
      </c>
      <c r="AL1737">
        <v>68</v>
      </c>
      <c r="AM1737">
        <v>1.3729999999999999E-2</v>
      </c>
      <c r="AN1737">
        <v>1.363E-2</v>
      </c>
      <c r="AO1737">
        <v>0.5</v>
      </c>
      <c r="AP1737">
        <v>86161</v>
      </c>
      <c r="AQ1737">
        <v>1175</v>
      </c>
      <c r="AR1737">
        <v>85573</v>
      </c>
      <c r="AS1737">
        <v>1420559</v>
      </c>
      <c r="AT1737">
        <v>16.489999999999998</v>
      </c>
      <c r="AV1737">
        <v>2015</v>
      </c>
      <c r="AW1737">
        <v>68</v>
      </c>
      <c r="AX1737">
        <v>9.3200000000000002E-3</v>
      </c>
      <c r="AY1737">
        <v>9.2800000000000001E-3</v>
      </c>
      <c r="AZ1737">
        <v>0.5</v>
      </c>
      <c r="BA1737">
        <v>90964</v>
      </c>
      <c r="BB1737">
        <v>844</v>
      </c>
      <c r="BC1737">
        <v>90542</v>
      </c>
      <c r="BD1737">
        <v>1717031</v>
      </c>
      <c r="BE1737">
        <v>18.88</v>
      </c>
    </row>
    <row r="1738" spans="37:57" x14ac:dyDescent="0.3">
      <c r="AK1738">
        <v>2015</v>
      </c>
      <c r="AL1738">
        <v>69</v>
      </c>
      <c r="AM1738">
        <v>1.524E-2</v>
      </c>
      <c r="AN1738">
        <v>1.5129999999999999E-2</v>
      </c>
      <c r="AO1738">
        <v>0.5</v>
      </c>
      <c r="AP1738">
        <v>84986</v>
      </c>
      <c r="AQ1738">
        <v>1285</v>
      </c>
      <c r="AR1738">
        <v>84343</v>
      </c>
      <c r="AS1738">
        <v>1334986</v>
      </c>
      <c r="AT1738">
        <v>15.71</v>
      </c>
      <c r="AV1738">
        <v>2015</v>
      </c>
      <c r="AW1738">
        <v>69</v>
      </c>
      <c r="AX1738">
        <v>1.1209999999999999E-2</v>
      </c>
      <c r="AY1738">
        <v>1.115E-2</v>
      </c>
      <c r="AZ1738">
        <v>0.5</v>
      </c>
      <c r="BA1738">
        <v>90120</v>
      </c>
      <c r="BB1738">
        <v>1005</v>
      </c>
      <c r="BC1738">
        <v>89617</v>
      </c>
      <c r="BD1738">
        <v>1626490</v>
      </c>
      <c r="BE1738">
        <v>18.05</v>
      </c>
    </row>
    <row r="1739" spans="37:57" x14ac:dyDescent="0.3">
      <c r="AK1739">
        <v>2015</v>
      </c>
      <c r="AL1739">
        <v>70</v>
      </c>
      <c r="AM1739">
        <v>1.695E-2</v>
      </c>
      <c r="AN1739">
        <v>1.6809999999999999E-2</v>
      </c>
      <c r="AO1739">
        <v>0.5</v>
      </c>
      <c r="AP1739">
        <v>83701</v>
      </c>
      <c r="AQ1739">
        <v>1407</v>
      </c>
      <c r="AR1739">
        <v>82997</v>
      </c>
      <c r="AS1739">
        <v>1250643</v>
      </c>
      <c r="AT1739">
        <v>14.94</v>
      </c>
      <c r="AV1739">
        <v>2015</v>
      </c>
      <c r="AW1739">
        <v>70</v>
      </c>
      <c r="AX1739">
        <v>1.0959999999999999E-2</v>
      </c>
      <c r="AY1739">
        <v>1.09E-2</v>
      </c>
      <c r="AZ1739">
        <v>0.5</v>
      </c>
      <c r="BA1739">
        <v>89115</v>
      </c>
      <c r="BB1739">
        <v>971</v>
      </c>
      <c r="BC1739">
        <v>88629</v>
      </c>
      <c r="BD1739">
        <v>1536872</v>
      </c>
      <c r="BE1739">
        <v>17.25</v>
      </c>
    </row>
    <row r="1740" spans="37:57" x14ac:dyDescent="0.3">
      <c r="AK1740">
        <v>2015</v>
      </c>
      <c r="AL1740">
        <v>71</v>
      </c>
      <c r="AM1740">
        <v>2.0899999999999998E-2</v>
      </c>
      <c r="AN1740">
        <v>2.068E-2</v>
      </c>
      <c r="AO1740">
        <v>0.5</v>
      </c>
      <c r="AP1740">
        <v>82294</v>
      </c>
      <c r="AQ1740">
        <v>1702</v>
      </c>
      <c r="AR1740">
        <v>81442</v>
      </c>
      <c r="AS1740">
        <v>1167646</v>
      </c>
      <c r="AT1740">
        <v>14.19</v>
      </c>
      <c r="AV1740">
        <v>2015</v>
      </c>
      <c r="AW1740">
        <v>71</v>
      </c>
      <c r="AX1740">
        <v>1.3650000000000001E-2</v>
      </c>
      <c r="AY1740">
        <v>1.3559999999999999E-2</v>
      </c>
      <c r="AZ1740">
        <v>0.5</v>
      </c>
      <c r="BA1740">
        <v>88143</v>
      </c>
      <c r="BB1740">
        <v>1195</v>
      </c>
      <c r="BC1740">
        <v>87546</v>
      </c>
      <c r="BD1740">
        <v>1448243</v>
      </c>
      <c r="BE1740">
        <v>16.43</v>
      </c>
    </row>
    <row r="1741" spans="37:57" x14ac:dyDescent="0.3">
      <c r="AK1741">
        <v>2015</v>
      </c>
      <c r="AL1741">
        <v>72</v>
      </c>
      <c r="AM1741">
        <v>2.1190000000000001E-2</v>
      </c>
      <c r="AN1741">
        <v>2.0969999999999999E-2</v>
      </c>
      <c r="AO1741">
        <v>0.5</v>
      </c>
      <c r="AP1741">
        <v>80591</v>
      </c>
      <c r="AQ1741">
        <v>1690</v>
      </c>
      <c r="AR1741">
        <v>79746</v>
      </c>
      <c r="AS1741">
        <v>1086203</v>
      </c>
      <c r="AT1741">
        <v>13.48</v>
      </c>
      <c r="AV1741">
        <v>2015</v>
      </c>
      <c r="AW1741">
        <v>72</v>
      </c>
      <c r="AX1741">
        <v>1.4019999999999999E-2</v>
      </c>
      <c r="AY1741">
        <v>1.392E-2</v>
      </c>
      <c r="AZ1741">
        <v>0.5</v>
      </c>
      <c r="BA1741">
        <v>86948</v>
      </c>
      <c r="BB1741">
        <v>1211</v>
      </c>
      <c r="BC1741">
        <v>86343</v>
      </c>
      <c r="BD1741">
        <v>1360697</v>
      </c>
      <c r="BE1741">
        <v>15.65</v>
      </c>
    </row>
    <row r="1742" spans="37:57" x14ac:dyDescent="0.3">
      <c r="AK1742">
        <v>2015</v>
      </c>
      <c r="AL1742">
        <v>73</v>
      </c>
      <c r="AM1742">
        <v>2.317E-2</v>
      </c>
      <c r="AN1742">
        <v>2.29E-2</v>
      </c>
      <c r="AO1742">
        <v>0.5</v>
      </c>
      <c r="AP1742">
        <v>78901</v>
      </c>
      <c r="AQ1742">
        <v>1807</v>
      </c>
      <c r="AR1742">
        <v>77998</v>
      </c>
      <c r="AS1742">
        <v>1006457</v>
      </c>
      <c r="AT1742">
        <v>12.76</v>
      </c>
      <c r="AV1742">
        <v>2015</v>
      </c>
      <c r="AW1742">
        <v>73</v>
      </c>
      <c r="AX1742">
        <v>1.5140000000000001E-2</v>
      </c>
      <c r="AY1742">
        <v>1.502E-2</v>
      </c>
      <c r="AZ1742">
        <v>0.5</v>
      </c>
      <c r="BA1742">
        <v>85738</v>
      </c>
      <c r="BB1742">
        <v>1288</v>
      </c>
      <c r="BC1742">
        <v>85094</v>
      </c>
      <c r="BD1742">
        <v>1274355</v>
      </c>
      <c r="BE1742">
        <v>14.86</v>
      </c>
    </row>
    <row r="1743" spans="37:57" x14ac:dyDescent="0.3">
      <c r="AK1743">
        <v>2015</v>
      </c>
      <c r="AL1743">
        <v>74</v>
      </c>
      <c r="AM1743">
        <v>2.7730000000000001E-2</v>
      </c>
      <c r="AN1743">
        <v>2.7349999999999999E-2</v>
      </c>
      <c r="AO1743">
        <v>0.5</v>
      </c>
      <c r="AP1743">
        <v>77094</v>
      </c>
      <c r="AQ1743">
        <v>2108</v>
      </c>
      <c r="AR1743">
        <v>76040</v>
      </c>
      <c r="AS1743">
        <v>928459</v>
      </c>
      <c r="AT1743">
        <v>12.04</v>
      </c>
      <c r="AV1743">
        <v>2015</v>
      </c>
      <c r="AW1743">
        <v>74</v>
      </c>
      <c r="AX1743">
        <v>1.7569999999999999E-2</v>
      </c>
      <c r="AY1743">
        <v>1.7420000000000001E-2</v>
      </c>
      <c r="AZ1743">
        <v>0.5</v>
      </c>
      <c r="BA1743">
        <v>84449</v>
      </c>
      <c r="BB1743">
        <v>1471</v>
      </c>
      <c r="BC1743">
        <v>83714</v>
      </c>
      <c r="BD1743">
        <v>1189261</v>
      </c>
      <c r="BE1743">
        <v>14.08</v>
      </c>
    </row>
    <row r="1744" spans="37:57" x14ac:dyDescent="0.3">
      <c r="AK1744">
        <v>2015</v>
      </c>
      <c r="AL1744">
        <v>75</v>
      </c>
      <c r="AM1744">
        <v>3.0550000000000001E-2</v>
      </c>
      <c r="AN1744">
        <v>3.0089999999999999E-2</v>
      </c>
      <c r="AO1744">
        <v>0.5</v>
      </c>
      <c r="AP1744">
        <v>74986</v>
      </c>
      <c r="AQ1744">
        <v>2257</v>
      </c>
      <c r="AR1744">
        <v>73858</v>
      </c>
      <c r="AS1744">
        <v>852419</v>
      </c>
      <c r="AT1744">
        <v>11.37</v>
      </c>
      <c r="AV1744">
        <v>2015</v>
      </c>
      <c r="AW1744">
        <v>75</v>
      </c>
      <c r="AX1744">
        <v>2.0920000000000001E-2</v>
      </c>
      <c r="AY1744">
        <v>2.0709999999999999E-2</v>
      </c>
      <c r="AZ1744">
        <v>0.5</v>
      </c>
      <c r="BA1744">
        <v>82978</v>
      </c>
      <c r="BB1744">
        <v>1718</v>
      </c>
      <c r="BC1744">
        <v>82119</v>
      </c>
      <c r="BD1744">
        <v>1105547</v>
      </c>
      <c r="BE1744">
        <v>13.32</v>
      </c>
    </row>
    <row r="1745" spans="37:57" x14ac:dyDescent="0.3">
      <c r="AK1745">
        <v>2015</v>
      </c>
      <c r="AL1745">
        <v>76</v>
      </c>
      <c r="AM1745">
        <v>3.1879999999999999E-2</v>
      </c>
      <c r="AN1745">
        <v>3.1379999999999998E-2</v>
      </c>
      <c r="AO1745">
        <v>0.5</v>
      </c>
      <c r="AP1745">
        <v>72729</v>
      </c>
      <c r="AQ1745">
        <v>2283</v>
      </c>
      <c r="AR1745">
        <v>71588</v>
      </c>
      <c r="AS1745">
        <v>778561</v>
      </c>
      <c r="AT1745">
        <v>10.7</v>
      </c>
      <c r="AV1745">
        <v>2015</v>
      </c>
      <c r="AW1745">
        <v>76</v>
      </c>
      <c r="AX1745">
        <v>2.1139999999999999E-2</v>
      </c>
      <c r="AY1745">
        <v>2.0920000000000001E-2</v>
      </c>
      <c r="AZ1745">
        <v>0.5</v>
      </c>
      <c r="BA1745">
        <v>81260</v>
      </c>
      <c r="BB1745">
        <v>1700</v>
      </c>
      <c r="BC1745">
        <v>80410</v>
      </c>
      <c r="BD1745">
        <v>1023428</v>
      </c>
      <c r="BE1745">
        <v>12.59</v>
      </c>
    </row>
    <row r="1746" spans="37:57" x14ac:dyDescent="0.3">
      <c r="AK1746">
        <v>2015</v>
      </c>
      <c r="AL1746">
        <v>77</v>
      </c>
      <c r="AM1746">
        <v>3.6510000000000001E-2</v>
      </c>
      <c r="AN1746">
        <v>3.5860000000000003E-2</v>
      </c>
      <c r="AO1746">
        <v>0.5</v>
      </c>
      <c r="AP1746">
        <v>70447</v>
      </c>
      <c r="AQ1746">
        <v>2526</v>
      </c>
      <c r="AR1746">
        <v>69184</v>
      </c>
      <c r="AS1746">
        <v>706973</v>
      </c>
      <c r="AT1746">
        <v>10.039999999999999</v>
      </c>
      <c r="AV1746">
        <v>2015</v>
      </c>
      <c r="AW1746">
        <v>77</v>
      </c>
      <c r="AX1746">
        <v>2.5680000000000001E-2</v>
      </c>
      <c r="AY1746">
        <v>2.5360000000000001E-2</v>
      </c>
      <c r="AZ1746">
        <v>0.5</v>
      </c>
      <c r="BA1746">
        <v>79561</v>
      </c>
      <c r="BB1746">
        <v>2018</v>
      </c>
      <c r="BC1746">
        <v>78552</v>
      </c>
      <c r="BD1746">
        <v>943017</v>
      </c>
      <c r="BE1746">
        <v>11.85</v>
      </c>
    </row>
    <row r="1747" spans="37:57" x14ac:dyDescent="0.3">
      <c r="AK1747">
        <v>2015</v>
      </c>
      <c r="AL1747">
        <v>78</v>
      </c>
      <c r="AM1747">
        <v>4.4159999999999998E-2</v>
      </c>
      <c r="AN1747">
        <v>4.3200000000000002E-2</v>
      </c>
      <c r="AO1747">
        <v>0.5</v>
      </c>
      <c r="AP1747">
        <v>67921</v>
      </c>
      <c r="AQ1747">
        <v>2934</v>
      </c>
      <c r="AR1747">
        <v>66454</v>
      </c>
      <c r="AS1747">
        <v>637789</v>
      </c>
      <c r="AT1747">
        <v>9.39</v>
      </c>
      <c r="AV1747">
        <v>2015</v>
      </c>
      <c r="AW1747">
        <v>78</v>
      </c>
      <c r="AX1747">
        <v>2.759E-2</v>
      </c>
      <c r="AY1747">
        <v>2.7210000000000002E-2</v>
      </c>
      <c r="AZ1747">
        <v>0.5</v>
      </c>
      <c r="BA1747">
        <v>77543</v>
      </c>
      <c r="BB1747">
        <v>2110</v>
      </c>
      <c r="BC1747">
        <v>76488</v>
      </c>
      <c r="BD1747">
        <v>864466</v>
      </c>
      <c r="BE1747">
        <v>11.15</v>
      </c>
    </row>
    <row r="1748" spans="37:57" x14ac:dyDescent="0.3">
      <c r="AK1748">
        <v>2015</v>
      </c>
      <c r="AL1748">
        <v>79</v>
      </c>
      <c r="AM1748">
        <v>4.7480000000000001E-2</v>
      </c>
      <c r="AN1748">
        <v>4.6379999999999998E-2</v>
      </c>
      <c r="AO1748">
        <v>0.5</v>
      </c>
      <c r="AP1748">
        <v>64986</v>
      </c>
      <c r="AQ1748">
        <v>3014</v>
      </c>
      <c r="AR1748">
        <v>63480</v>
      </c>
      <c r="AS1748">
        <v>571336</v>
      </c>
      <c r="AT1748">
        <v>8.7899999999999991</v>
      </c>
      <c r="AV1748">
        <v>2015</v>
      </c>
      <c r="AW1748">
        <v>79</v>
      </c>
      <c r="AX1748">
        <v>3.099E-2</v>
      </c>
      <c r="AY1748">
        <v>3.0519999999999999E-2</v>
      </c>
      <c r="AZ1748">
        <v>0.5</v>
      </c>
      <c r="BA1748">
        <v>75433</v>
      </c>
      <c r="BB1748">
        <v>2302</v>
      </c>
      <c r="BC1748">
        <v>74282</v>
      </c>
      <c r="BD1748">
        <v>787978</v>
      </c>
      <c r="BE1748">
        <v>10.45</v>
      </c>
    </row>
    <row r="1749" spans="37:57" x14ac:dyDescent="0.3">
      <c r="AK1749">
        <v>2015</v>
      </c>
      <c r="AL1749">
        <v>80</v>
      </c>
      <c r="AM1749">
        <v>5.7410000000000003E-2</v>
      </c>
      <c r="AN1749">
        <v>5.5809999999999998E-2</v>
      </c>
      <c r="AO1749">
        <v>0.5</v>
      </c>
      <c r="AP1749">
        <v>61973</v>
      </c>
      <c r="AQ1749">
        <v>3459</v>
      </c>
      <c r="AR1749">
        <v>60243</v>
      </c>
      <c r="AS1749">
        <v>507856</v>
      </c>
      <c r="AT1749">
        <v>8.19</v>
      </c>
      <c r="AV1749">
        <v>2015</v>
      </c>
      <c r="AW1749">
        <v>80</v>
      </c>
      <c r="AX1749">
        <v>3.7319999999999999E-2</v>
      </c>
      <c r="AY1749">
        <v>3.6630000000000003E-2</v>
      </c>
      <c r="AZ1749">
        <v>0.5</v>
      </c>
      <c r="BA1749">
        <v>73131</v>
      </c>
      <c r="BB1749">
        <v>2679</v>
      </c>
      <c r="BC1749">
        <v>71791</v>
      </c>
      <c r="BD1749">
        <v>713696</v>
      </c>
      <c r="BE1749">
        <v>9.76</v>
      </c>
    </row>
    <row r="1750" spans="37:57" x14ac:dyDescent="0.3">
      <c r="AK1750">
        <v>2015</v>
      </c>
      <c r="AL1750">
        <v>81</v>
      </c>
      <c r="AM1750">
        <v>6.0699999999999997E-2</v>
      </c>
      <c r="AN1750">
        <v>5.892E-2</v>
      </c>
      <c r="AO1750">
        <v>0.5</v>
      </c>
      <c r="AP1750">
        <v>58514</v>
      </c>
      <c r="AQ1750">
        <v>3447</v>
      </c>
      <c r="AR1750">
        <v>56790</v>
      </c>
      <c r="AS1750">
        <v>447613</v>
      </c>
      <c r="AT1750">
        <v>7.65</v>
      </c>
      <c r="AV1750">
        <v>2015</v>
      </c>
      <c r="AW1750">
        <v>81</v>
      </c>
      <c r="AX1750">
        <v>4.3709999999999999E-2</v>
      </c>
      <c r="AY1750">
        <v>4.2779999999999999E-2</v>
      </c>
      <c r="AZ1750">
        <v>0.5</v>
      </c>
      <c r="BA1750">
        <v>70452</v>
      </c>
      <c r="BB1750">
        <v>3014</v>
      </c>
      <c r="BC1750">
        <v>68945</v>
      </c>
      <c r="BD1750">
        <v>641905</v>
      </c>
      <c r="BE1750">
        <v>9.11</v>
      </c>
    </row>
    <row r="1751" spans="37:57" x14ac:dyDescent="0.3">
      <c r="AK1751">
        <v>2015</v>
      </c>
      <c r="AL1751">
        <v>82</v>
      </c>
      <c r="AM1751">
        <v>6.9260000000000002E-2</v>
      </c>
      <c r="AN1751">
        <v>6.694E-2</v>
      </c>
      <c r="AO1751">
        <v>0.5</v>
      </c>
      <c r="AP1751">
        <v>55067</v>
      </c>
      <c r="AQ1751">
        <v>3686</v>
      </c>
      <c r="AR1751">
        <v>53223</v>
      </c>
      <c r="AS1751">
        <v>390822</v>
      </c>
      <c r="AT1751">
        <v>7.1</v>
      </c>
      <c r="AV1751">
        <v>2015</v>
      </c>
      <c r="AW1751">
        <v>82</v>
      </c>
      <c r="AX1751">
        <v>4.895E-2</v>
      </c>
      <c r="AY1751">
        <v>4.7789999999999999E-2</v>
      </c>
      <c r="AZ1751">
        <v>0.5</v>
      </c>
      <c r="BA1751">
        <v>67438</v>
      </c>
      <c r="BB1751">
        <v>3223</v>
      </c>
      <c r="BC1751">
        <v>65827</v>
      </c>
      <c r="BD1751">
        <v>572960</v>
      </c>
      <c r="BE1751">
        <v>8.5</v>
      </c>
    </row>
    <row r="1752" spans="37:57" x14ac:dyDescent="0.3">
      <c r="AK1752">
        <v>2015</v>
      </c>
      <c r="AL1752">
        <v>83</v>
      </c>
      <c r="AM1752">
        <v>7.8820000000000001E-2</v>
      </c>
      <c r="AN1752">
        <v>7.5829999999999995E-2</v>
      </c>
      <c r="AO1752">
        <v>0.5</v>
      </c>
      <c r="AP1752">
        <v>51380</v>
      </c>
      <c r="AQ1752">
        <v>3896</v>
      </c>
      <c r="AR1752">
        <v>49432</v>
      </c>
      <c r="AS1752">
        <v>337599</v>
      </c>
      <c r="AT1752">
        <v>6.57</v>
      </c>
      <c r="AV1752">
        <v>2015</v>
      </c>
      <c r="AW1752">
        <v>83</v>
      </c>
      <c r="AX1752">
        <v>5.858E-2</v>
      </c>
      <c r="AY1752">
        <v>5.6910000000000002E-2</v>
      </c>
      <c r="AZ1752">
        <v>0.5</v>
      </c>
      <c r="BA1752">
        <v>64215</v>
      </c>
      <c r="BB1752">
        <v>3654</v>
      </c>
      <c r="BC1752">
        <v>62388</v>
      </c>
      <c r="BD1752">
        <v>507133</v>
      </c>
      <c r="BE1752">
        <v>7.9</v>
      </c>
    </row>
    <row r="1753" spans="37:57" x14ac:dyDescent="0.3">
      <c r="AK1753">
        <v>2015</v>
      </c>
      <c r="AL1753">
        <v>84</v>
      </c>
      <c r="AM1753">
        <v>9.0300000000000005E-2</v>
      </c>
      <c r="AN1753">
        <v>8.6400000000000005E-2</v>
      </c>
      <c r="AO1753">
        <v>0.5</v>
      </c>
      <c r="AP1753">
        <v>47484</v>
      </c>
      <c r="AQ1753">
        <v>4103</v>
      </c>
      <c r="AR1753">
        <v>45433</v>
      </c>
      <c r="AS1753">
        <v>288167</v>
      </c>
      <c r="AT1753">
        <v>6.07</v>
      </c>
      <c r="AV1753">
        <v>2015</v>
      </c>
      <c r="AW1753">
        <v>84</v>
      </c>
      <c r="AX1753">
        <v>6.1929999999999999E-2</v>
      </c>
      <c r="AY1753">
        <v>6.0069999999999998E-2</v>
      </c>
      <c r="AZ1753">
        <v>0.5</v>
      </c>
      <c r="BA1753">
        <v>60561</v>
      </c>
      <c r="BB1753">
        <v>3638</v>
      </c>
      <c r="BC1753">
        <v>58742</v>
      </c>
      <c r="BD1753">
        <v>444745</v>
      </c>
      <c r="BE1753">
        <v>7.34</v>
      </c>
    </row>
    <row r="1754" spans="37:57" x14ac:dyDescent="0.3">
      <c r="AK1754">
        <v>2015</v>
      </c>
      <c r="AL1754">
        <v>85</v>
      </c>
      <c r="AM1754">
        <v>0.10911999999999999</v>
      </c>
      <c r="AN1754">
        <v>0.10348</v>
      </c>
      <c r="AO1754">
        <v>0.5</v>
      </c>
      <c r="AP1754">
        <v>43382</v>
      </c>
      <c r="AQ1754">
        <v>4489</v>
      </c>
      <c r="AR1754">
        <v>41137</v>
      </c>
      <c r="AS1754">
        <v>242733</v>
      </c>
      <c r="AT1754">
        <v>5.6</v>
      </c>
      <c r="AV1754">
        <v>2015</v>
      </c>
      <c r="AW1754">
        <v>85</v>
      </c>
      <c r="AX1754">
        <v>7.5090000000000004E-2</v>
      </c>
      <c r="AY1754">
        <v>7.2370000000000004E-2</v>
      </c>
      <c r="AZ1754">
        <v>0.5</v>
      </c>
      <c r="BA1754">
        <v>56923</v>
      </c>
      <c r="BB1754">
        <v>4120</v>
      </c>
      <c r="BC1754">
        <v>54863</v>
      </c>
      <c r="BD1754">
        <v>386003</v>
      </c>
      <c r="BE1754">
        <v>6.78</v>
      </c>
    </row>
    <row r="1755" spans="37:57" x14ac:dyDescent="0.3">
      <c r="AK1755">
        <v>2015</v>
      </c>
      <c r="AL1755">
        <v>86</v>
      </c>
      <c r="AM1755">
        <v>0.12039999999999999</v>
      </c>
      <c r="AN1755">
        <v>0.11357</v>
      </c>
      <c r="AO1755">
        <v>0.5</v>
      </c>
      <c r="AP1755">
        <v>38893</v>
      </c>
      <c r="AQ1755">
        <v>4417</v>
      </c>
      <c r="AR1755">
        <v>36684</v>
      </c>
      <c r="AS1755">
        <v>201596</v>
      </c>
      <c r="AT1755">
        <v>5.18</v>
      </c>
      <c r="AV1755">
        <v>2015</v>
      </c>
      <c r="AW1755">
        <v>86</v>
      </c>
      <c r="AX1755">
        <v>8.3540000000000003E-2</v>
      </c>
      <c r="AY1755">
        <v>8.0189999999999997E-2</v>
      </c>
      <c r="AZ1755">
        <v>0.5</v>
      </c>
      <c r="BA1755">
        <v>52804</v>
      </c>
      <c r="BB1755">
        <v>4234</v>
      </c>
      <c r="BC1755">
        <v>50686</v>
      </c>
      <c r="BD1755">
        <v>331140</v>
      </c>
      <c r="BE1755">
        <v>6.27</v>
      </c>
    </row>
    <row r="1756" spans="37:57" x14ac:dyDescent="0.3">
      <c r="AK1756">
        <v>2015</v>
      </c>
      <c r="AL1756">
        <v>87</v>
      </c>
      <c r="AM1756">
        <v>0.13603999999999999</v>
      </c>
      <c r="AN1756">
        <v>0.12737000000000001</v>
      </c>
      <c r="AO1756">
        <v>0.5</v>
      </c>
      <c r="AP1756">
        <v>34476</v>
      </c>
      <c r="AQ1756">
        <v>4391</v>
      </c>
      <c r="AR1756">
        <v>32280</v>
      </c>
      <c r="AS1756">
        <v>164912</v>
      </c>
      <c r="AT1756">
        <v>4.78</v>
      </c>
      <c r="AV1756">
        <v>2015</v>
      </c>
      <c r="AW1756">
        <v>87</v>
      </c>
      <c r="AX1756">
        <v>9.4969999999999999E-2</v>
      </c>
      <c r="AY1756">
        <v>9.0670000000000001E-2</v>
      </c>
      <c r="AZ1756">
        <v>0.5</v>
      </c>
      <c r="BA1756">
        <v>48569</v>
      </c>
      <c r="BB1756">
        <v>4404</v>
      </c>
      <c r="BC1756">
        <v>46367</v>
      </c>
      <c r="BD1756">
        <v>280453</v>
      </c>
      <c r="BE1756">
        <v>5.77</v>
      </c>
    </row>
    <row r="1757" spans="37:57" x14ac:dyDescent="0.3">
      <c r="AK1757">
        <v>2015</v>
      </c>
      <c r="AL1757">
        <v>88</v>
      </c>
      <c r="AM1757">
        <v>0.15304000000000001</v>
      </c>
      <c r="AN1757">
        <v>0.14216000000000001</v>
      </c>
      <c r="AO1757">
        <v>0.5</v>
      </c>
      <c r="AP1757">
        <v>30085</v>
      </c>
      <c r="AQ1757">
        <v>4277</v>
      </c>
      <c r="AR1757">
        <v>27946</v>
      </c>
      <c r="AS1757">
        <v>132632</v>
      </c>
      <c r="AT1757">
        <v>4.41</v>
      </c>
      <c r="AV1757">
        <v>2015</v>
      </c>
      <c r="AW1757">
        <v>88</v>
      </c>
      <c r="AX1757">
        <v>0.11028</v>
      </c>
      <c r="AY1757">
        <v>0.10452</v>
      </c>
      <c r="AZ1757">
        <v>0.5</v>
      </c>
      <c r="BA1757">
        <v>44166</v>
      </c>
      <c r="BB1757">
        <v>4616</v>
      </c>
      <c r="BC1757">
        <v>41857</v>
      </c>
      <c r="BD1757">
        <v>234086</v>
      </c>
      <c r="BE1757">
        <v>5.3</v>
      </c>
    </row>
    <row r="1758" spans="37:57" x14ac:dyDescent="0.3">
      <c r="AK1758">
        <v>2015</v>
      </c>
      <c r="AL1758">
        <v>89</v>
      </c>
      <c r="AM1758">
        <v>0.17881</v>
      </c>
      <c r="AN1758">
        <v>0.16413</v>
      </c>
      <c r="AO1758">
        <v>0.5</v>
      </c>
      <c r="AP1758">
        <v>25808</v>
      </c>
      <c r="AQ1758">
        <v>4236</v>
      </c>
      <c r="AR1758">
        <v>23690</v>
      </c>
      <c r="AS1758">
        <v>104685</v>
      </c>
      <c r="AT1758">
        <v>4.0599999999999996</v>
      </c>
      <c r="AV1758">
        <v>2015</v>
      </c>
      <c r="AW1758">
        <v>89</v>
      </c>
      <c r="AX1758">
        <v>0.12978000000000001</v>
      </c>
      <c r="AY1758">
        <v>0.12187000000000001</v>
      </c>
      <c r="AZ1758">
        <v>0.5</v>
      </c>
      <c r="BA1758">
        <v>39549</v>
      </c>
      <c r="BB1758">
        <v>4820</v>
      </c>
      <c r="BC1758">
        <v>37139</v>
      </c>
      <c r="BD1758">
        <v>192228</v>
      </c>
      <c r="BE1758">
        <v>4.8600000000000003</v>
      </c>
    </row>
    <row r="1759" spans="37:57" x14ac:dyDescent="0.3">
      <c r="AK1759">
        <v>2015</v>
      </c>
      <c r="AL1759">
        <v>90</v>
      </c>
      <c r="AM1759">
        <v>0.19026999999999999</v>
      </c>
      <c r="AN1759">
        <v>0.17374000000000001</v>
      </c>
      <c r="AO1759">
        <v>0.5</v>
      </c>
      <c r="AP1759">
        <v>21572</v>
      </c>
      <c r="AQ1759">
        <v>3748</v>
      </c>
      <c r="AR1759">
        <v>19698</v>
      </c>
      <c r="AS1759">
        <v>80996</v>
      </c>
      <c r="AT1759">
        <v>3.75</v>
      </c>
      <c r="AV1759">
        <v>2015</v>
      </c>
      <c r="AW1759">
        <v>90</v>
      </c>
      <c r="AX1759">
        <v>0.14432</v>
      </c>
      <c r="AY1759">
        <v>0.13461000000000001</v>
      </c>
      <c r="AZ1759">
        <v>0.5</v>
      </c>
      <c r="BA1759">
        <v>34730</v>
      </c>
      <c r="BB1759">
        <v>4675</v>
      </c>
      <c r="BC1759">
        <v>32392</v>
      </c>
      <c r="BD1759">
        <v>155089</v>
      </c>
      <c r="BE1759">
        <v>4.47</v>
      </c>
    </row>
    <row r="1760" spans="37:57" x14ac:dyDescent="0.3">
      <c r="AK1760">
        <v>2015</v>
      </c>
      <c r="AL1760">
        <v>91</v>
      </c>
      <c r="AM1760">
        <v>0.22320999999999999</v>
      </c>
      <c r="AN1760">
        <v>0.20080000000000001</v>
      </c>
      <c r="AO1760">
        <v>0.5</v>
      </c>
      <c r="AP1760">
        <v>17824</v>
      </c>
      <c r="AQ1760">
        <v>3579</v>
      </c>
      <c r="AR1760">
        <v>16034</v>
      </c>
      <c r="AS1760">
        <v>61298</v>
      </c>
      <c r="AT1760">
        <v>3.44</v>
      </c>
      <c r="AV1760">
        <v>2015</v>
      </c>
      <c r="AW1760">
        <v>91</v>
      </c>
      <c r="AX1760">
        <v>0.16991999999999999</v>
      </c>
      <c r="AY1760">
        <v>0.15661</v>
      </c>
      <c r="AZ1760">
        <v>0.5</v>
      </c>
      <c r="BA1760">
        <v>30055</v>
      </c>
      <c r="BB1760">
        <v>4707</v>
      </c>
      <c r="BC1760">
        <v>27701</v>
      </c>
      <c r="BD1760">
        <v>122697</v>
      </c>
      <c r="BE1760">
        <v>4.08</v>
      </c>
    </row>
    <row r="1761" spans="37:57" x14ac:dyDescent="0.3">
      <c r="AK1761">
        <v>2015</v>
      </c>
      <c r="AL1761">
        <v>92</v>
      </c>
      <c r="AM1761">
        <v>0.25352000000000002</v>
      </c>
      <c r="AN1761">
        <v>0.22500000000000001</v>
      </c>
      <c r="AO1761">
        <v>0.5</v>
      </c>
      <c r="AP1761">
        <v>14245</v>
      </c>
      <c r="AQ1761">
        <v>3205</v>
      </c>
      <c r="AR1761">
        <v>12642</v>
      </c>
      <c r="AS1761">
        <v>45264</v>
      </c>
      <c r="AT1761">
        <v>3.18</v>
      </c>
      <c r="AV1761">
        <v>2015</v>
      </c>
      <c r="AW1761">
        <v>92</v>
      </c>
      <c r="AX1761">
        <v>0.19911999999999999</v>
      </c>
      <c r="AY1761">
        <v>0.18109</v>
      </c>
      <c r="AZ1761">
        <v>0.5</v>
      </c>
      <c r="BA1761">
        <v>25348</v>
      </c>
      <c r="BB1761">
        <v>4590</v>
      </c>
      <c r="BC1761">
        <v>23053</v>
      </c>
      <c r="BD1761">
        <v>94996</v>
      </c>
      <c r="BE1761">
        <v>3.75</v>
      </c>
    </row>
    <row r="1762" spans="37:57" x14ac:dyDescent="0.3">
      <c r="AK1762">
        <v>2015</v>
      </c>
      <c r="AL1762">
        <v>93</v>
      </c>
      <c r="AM1762">
        <v>0.2767</v>
      </c>
      <c r="AN1762">
        <v>0.24307000000000001</v>
      </c>
      <c r="AO1762">
        <v>0.5</v>
      </c>
      <c r="AP1762">
        <v>11040</v>
      </c>
      <c r="AQ1762">
        <v>2683</v>
      </c>
      <c r="AR1762">
        <v>9698</v>
      </c>
      <c r="AS1762">
        <v>32621</v>
      </c>
      <c r="AT1762">
        <v>2.95</v>
      </c>
      <c r="AV1762">
        <v>2015</v>
      </c>
      <c r="AW1762">
        <v>93</v>
      </c>
      <c r="AX1762">
        <v>0.22164</v>
      </c>
      <c r="AY1762">
        <v>0.19953000000000001</v>
      </c>
      <c r="AZ1762">
        <v>0.5</v>
      </c>
      <c r="BA1762">
        <v>20757</v>
      </c>
      <c r="BB1762">
        <v>4142</v>
      </c>
      <c r="BC1762">
        <v>18687</v>
      </c>
      <c r="BD1762">
        <v>71943</v>
      </c>
      <c r="BE1762">
        <v>3.47</v>
      </c>
    </row>
    <row r="1763" spans="37:57" x14ac:dyDescent="0.3">
      <c r="AK1763">
        <v>2015</v>
      </c>
      <c r="AL1763">
        <v>94</v>
      </c>
      <c r="AM1763">
        <v>0.29680000000000001</v>
      </c>
      <c r="AN1763">
        <v>0.25844</v>
      </c>
      <c r="AO1763">
        <v>0.5</v>
      </c>
      <c r="AP1763">
        <v>8356</v>
      </c>
      <c r="AQ1763">
        <v>2160</v>
      </c>
      <c r="AR1763">
        <v>7277</v>
      </c>
      <c r="AS1763">
        <v>22923</v>
      </c>
      <c r="AT1763">
        <v>2.74</v>
      </c>
      <c r="AV1763">
        <v>2015</v>
      </c>
      <c r="AW1763">
        <v>94</v>
      </c>
      <c r="AX1763">
        <v>0.24179999999999999</v>
      </c>
      <c r="AY1763">
        <v>0.21572</v>
      </c>
      <c r="AZ1763">
        <v>0.5</v>
      </c>
      <c r="BA1763">
        <v>16616</v>
      </c>
      <c r="BB1763">
        <v>3584</v>
      </c>
      <c r="BC1763">
        <v>14824</v>
      </c>
      <c r="BD1763">
        <v>53257</v>
      </c>
      <c r="BE1763">
        <v>3.21</v>
      </c>
    </row>
    <row r="1764" spans="37:57" x14ac:dyDescent="0.3">
      <c r="AK1764">
        <v>2015</v>
      </c>
      <c r="AL1764">
        <v>95</v>
      </c>
      <c r="AM1764">
        <v>0.33721000000000001</v>
      </c>
      <c r="AN1764">
        <v>0.28855999999999998</v>
      </c>
      <c r="AO1764">
        <v>0.5</v>
      </c>
      <c r="AP1764">
        <v>6197</v>
      </c>
      <c r="AQ1764">
        <v>1788</v>
      </c>
      <c r="AR1764">
        <v>5303</v>
      </c>
      <c r="AS1764">
        <v>15647</v>
      </c>
      <c r="AT1764">
        <v>2.52</v>
      </c>
      <c r="AV1764">
        <v>2015</v>
      </c>
      <c r="AW1764">
        <v>95</v>
      </c>
      <c r="AX1764">
        <v>0.27199000000000001</v>
      </c>
      <c r="AY1764">
        <v>0.23943</v>
      </c>
      <c r="AZ1764">
        <v>0.5</v>
      </c>
      <c r="BA1764">
        <v>13031</v>
      </c>
      <c r="BB1764">
        <v>3120</v>
      </c>
      <c r="BC1764">
        <v>11471</v>
      </c>
      <c r="BD1764">
        <v>38433</v>
      </c>
      <c r="BE1764">
        <v>2.95</v>
      </c>
    </row>
    <row r="1765" spans="37:57" x14ac:dyDescent="0.3">
      <c r="AK1765">
        <v>2015</v>
      </c>
      <c r="AL1765">
        <v>96</v>
      </c>
      <c r="AM1765">
        <v>0.37057000000000001</v>
      </c>
      <c r="AN1765">
        <v>0.31263999999999997</v>
      </c>
      <c r="AO1765">
        <v>0.5</v>
      </c>
      <c r="AP1765">
        <v>4409</v>
      </c>
      <c r="AQ1765">
        <v>1378</v>
      </c>
      <c r="AR1765">
        <v>3719</v>
      </c>
      <c r="AS1765">
        <v>10344</v>
      </c>
      <c r="AT1765">
        <v>2.35</v>
      </c>
      <c r="AV1765">
        <v>2015</v>
      </c>
      <c r="AW1765">
        <v>96</v>
      </c>
      <c r="AX1765">
        <v>0.30334</v>
      </c>
      <c r="AY1765">
        <v>0.26339000000000001</v>
      </c>
      <c r="AZ1765">
        <v>0.5</v>
      </c>
      <c r="BA1765">
        <v>9911</v>
      </c>
      <c r="BB1765">
        <v>2611</v>
      </c>
      <c r="BC1765">
        <v>8606</v>
      </c>
      <c r="BD1765">
        <v>26962</v>
      </c>
      <c r="BE1765">
        <v>2.72</v>
      </c>
    </row>
    <row r="1766" spans="37:57" x14ac:dyDescent="0.3">
      <c r="AK1766">
        <v>2015</v>
      </c>
      <c r="AL1766">
        <v>97</v>
      </c>
      <c r="AM1766">
        <v>0.40521000000000001</v>
      </c>
      <c r="AN1766">
        <v>0.33694000000000002</v>
      </c>
      <c r="AO1766">
        <v>0.5</v>
      </c>
      <c r="AP1766">
        <v>3030</v>
      </c>
      <c r="AQ1766">
        <v>1021</v>
      </c>
      <c r="AR1766">
        <v>2520</v>
      </c>
      <c r="AS1766">
        <v>6625</v>
      </c>
      <c r="AT1766">
        <v>2.19</v>
      </c>
      <c r="AV1766">
        <v>2015</v>
      </c>
      <c r="AW1766">
        <v>97</v>
      </c>
      <c r="AX1766">
        <v>0.33663999999999999</v>
      </c>
      <c r="AY1766">
        <v>0.28814000000000001</v>
      </c>
      <c r="AZ1766">
        <v>0.5</v>
      </c>
      <c r="BA1766">
        <v>7301</v>
      </c>
      <c r="BB1766">
        <v>2104</v>
      </c>
      <c r="BC1766">
        <v>6249</v>
      </c>
      <c r="BD1766">
        <v>18356</v>
      </c>
      <c r="BE1766">
        <v>2.5099999999999998</v>
      </c>
    </row>
    <row r="1767" spans="37:57" x14ac:dyDescent="0.3">
      <c r="AK1767">
        <v>2015</v>
      </c>
      <c r="AL1767">
        <v>98</v>
      </c>
      <c r="AM1767">
        <v>0.44081999999999999</v>
      </c>
      <c r="AN1767">
        <v>0.36120999999999998</v>
      </c>
      <c r="AO1767">
        <v>0.5</v>
      </c>
      <c r="AP1767">
        <v>2009</v>
      </c>
      <c r="AQ1767">
        <v>726</v>
      </c>
      <c r="AR1767">
        <v>1646</v>
      </c>
      <c r="AS1767">
        <v>4105</v>
      </c>
      <c r="AT1767">
        <v>2.04</v>
      </c>
      <c r="AV1767">
        <v>2015</v>
      </c>
      <c r="AW1767">
        <v>98</v>
      </c>
      <c r="AX1767">
        <v>0.37164000000000003</v>
      </c>
      <c r="AY1767">
        <v>0.31340000000000001</v>
      </c>
      <c r="AZ1767">
        <v>0.5</v>
      </c>
      <c r="BA1767">
        <v>5197</v>
      </c>
      <c r="BB1767">
        <v>1629</v>
      </c>
      <c r="BC1767">
        <v>4383</v>
      </c>
      <c r="BD1767">
        <v>12107</v>
      </c>
      <c r="BE1767">
        <v>2.33</v>
      </c>
    </row>
    <row r="1768" spans="37:57" x14ac:dyDescent="0.3">
      <c r="AK1768">
        <v>2015</v>
      </c>
      <c r="AL1768">
        <v>99</v>
      </c>
      <c r="AM1768">
        <v>0.47705999999999998</v>
      </c>
      <c r="AN1768">
        <v>0.38518000000000002</v>
      </c>
      <c r="AO1768">
        <v>0.5</v>
      </c>
      <c r="AP1768">
        <v>1283</v>
      </c>
      <c r="AQ1768">
        <v>494</v>
      </c>
      <c r="AR1768">
        <v>1036</v>
      </c>
      <c r="AS1768">
        <v>2458</v>
      </c>
      <c r="AT1768">
        <v>1.92</v>
      </c>
      <c r="AV1768">
        <v>2015</v>
      </c>
      <c r="AW1768">
        <v>99</v>
      </c>
      <c r="AX1768">
        <v>0.40804000000000001</v>
      </c>
      <c r="AY1768">
        <v>0.33889999999999998</v>
      </c>
      <c r="AZ1768">
        <v>0.5</v>
      </c>
      <c r="BA1768">
        <v>3568</v>
      </c>
      <c r="BB1768">
        <v>1209</v>
      </c>
      <c r="BC1768">
        <v>2964</v>
      </c>
      <c r="BD1768">
        <v>7724</v>
      </c>
      <c r="BE1768">
        <v>2.16</v>
      </c>
    </row>
    <row r="1769" spans="37:57" x14ac:dyDescent="0.3">
      <c r="AK1769">
        <v>2015</v>
      </c>
      <c r="AL1769">
        <v>100</v>
      </c>
      <c r="AM1769">
        <v>0.51353000000000004</v>
      </c>
      <c r="AN1769">
        <v>0.40860999999999997</v>
      </c>
      <c r="AO1769">
        <v>0.5</v>
      </c>
      <c r="AP1769">
        <v>789</v>
      </c>
      <c r="AQ1769">
        <v>322</v>
      </c>
      <c r="AR1769">
        <v>628</v>
      </c>
      <c r="AS1769">
        <v>1422</v>
      </c>
      <c r="AT1769">
        <v>1.8</v>
      </c>
      <c r="AV1769">
        <v>2015</v>
      </c>
      <c r="AW1769">
        <v>100</v>
      </c>
      <c r="AX1769">
        <v>0.44547999999999999</v>
      </c>
      <c r="AY1769">
        <v>0.36432999999999999</v>
      </c>
      <c r="AZ1769">
        <v>0.5</v>
      </c>
      <c r="BA1769">
        <v>2359</v>
      </c>
      <c r="BB1769">
        <v>859</v>
      </c>
      <c r="BC1769">
        <v>1929</v>
      </c>
      <c r="BD1769">
        <v>4761</v>
      </c>
      <c r="BE1769">
        <v>2.02</v>
      </c>
    </row>
    <row r="1770" spans="37:57" x14ac:dyDescent="0.3">
      <c r="AK1770">
        <v>2015</v>
      </c>
      <c r="AL1770">
        <v>101</v>
      </c>
      <c r="AM1770">
        <v>0.54986000000000002</v>
      </c>
      <c r="AN1770">
        <v>0.43129000000000001</v>
      </c>
      <c r="AO1770">
        <v>0.5</v>
      </c>
      <c r="AP1770">
        <v>467</v>
      </c>
      <c r="AQ1770">
        <v>201</v>
      </c>
      <c r="AR1770">
        <v>366</v>
      </c>
      <c r="AS1770">
        <v>794</v>
      </c>
      <c r="AT1770">
        <v>1.7</v>
      </c>
      <c r="AV1770">
        <v>2015</v>
      </c>
      <c r="AW1770">
        <v>101</v>
      </c>
      <c r="AX1770">
        <v>0.48354999999999998</v>
      </c>
      <c r="AY1770">
        <v>0.38940000000000002</v>
      </c>
      <c r="AZ1770">
        <v>0.5</v>
      </c>
      <c r="BA1770">
        <v>1500</v>
      </c>
      <c r="BB1770">
        <v>584</v>
      </c>
      <c r="BC1770">
        <v>1208</v>
      </c>
      <c r="BD1770">
        <v>2831</v>
      </c>
      <c r="BE1770">
        <v>1.89</v>
      </c>
    </row>
    <row r="1771" spans="37:57" x14ac:dyDescent="0.3">
      <c r="AK1771">
        <v>2015</v>
      </c>
      <c r="AL1771">
        <v>102</v>
      </c>
      <c r="AM1771">
        <v>0.58567000000000002</v>
      </c>
      <c r="AN1771">
        <v>0.45301000000000002</v>
      </c>
      <c r="AO1771">
        <v>0.5</v>
      </c>
      <c r="AP1771">
        <v>265</v>
      </c>
      <c r="AQ1771">
        <v>120</v>
      </c>
      <c r="AR1771">
        <v>205</v>
      </c>
      <c r="AS1771">
        <v>428</v>
      </c>
      <c r="AT1771">
        <v>1.61</v>
      </c>
      <c r="AV1771">
        <v>2015</v>
      </c>
      <c r="AW1771">
        <v>102</v>
      </c>
      <c r="AX1771">
        <v>0.52181</v>
      </c>
      <c r="AY1771">
        <v>0.41383999999999999</v>
      </c>
      <c r="AZ1771">
        <v>0.5</v>
      </c>
      <c r="BA1771">
        <v>916</v>
      </c>
      <c r="BB1771">
        <v>379</v>
      </c>
      <c r="BC1771">
        <v>726</v>
      </c>
      <c r="BD1771">
        <v>1624</v>
      </c>
      <c r="BE1771">
        <v>1.77</v>
      </c>
    </row>
    <row r="1772" spans="37:57" x14ac:dyDescent="0.3">
      <c r="AK1772">
        <v>2015</v>
      </c>
      <c r="AL1772">
        <v>103</v>
      </c>
      <c r="AM1772">
        <v>0.62058999999999997</v>
      </c>
      <c r="AN1772">
        <v>0.47363</v>
      </c>
      <c r="AO1772">
        <v>0.5</v>
      </c>
      <c r="AP1772">
        <v>145</v>
      </c>
      <c r="AQ1772">
        <v>69</v>
      </c>
      <c r="AR1772">
        <v>111</v>
      </c>
      <c r="AS1772">
        <v>223</v>
      </c>
      <c r="AT1772">
        <v>1.54</v>
      </c>
      <c r="AV1772">
        <v>2015</v>
      </c>
      <c r="AW1772">
        <v>103</v>
      </c>
      <c r="AX1772">
        <v>0.55981999999999998</v>
      </c>
      <c r="AY1772">
        <v>0.43739</v>
      </c>
      <c r="AZ1772">
        <v>0.5</v>
      </c>
      <c r="BA1772">
        <v>537</v>
      </c>
      <c r="BB1772">
        <v>235</v>
      </c>
      <c r="BC1772">
        <v>419</v>
      </c>
      <c r="BD1772">
        <v>898</v>
      </c>
      <c r="BE1772">
        <v>1.67</v>
      </c>
    </row>
    <row r="1773" spans="37:57" x14ac:dyDescent="0.3">
      <c r="AK1773">
        <v>2015</v>
      </c>
      <c r="AL1773">
        <v>104</v>
      </c>
      <c r="AM1773">
        <v>0.65430999999999995</v>
      </c>
      <c r="AN1773">
        <v>0.49302000000000001</v>
      </c>
      <c r="AO1773">
        <v>0.5</v>
      </c>
      <c r="AP1773">
        <v>76</v>
      </c>
      <c r="AQ1773">
        <v>38</v>
      </c>
      <c r="AR1773">
        <v>58</v>
      </c>
      <c r="AS1773">
        <v>112</v>
      </c>
      <c r="AT1773">
        <v>1.47</v>
      </c>
      <c r="AV1773">
        <v>2015</v>
      </c>
      <c r="AW1773">
        <v>104</v>
      </c>
      <c r="AX1773">
        <v>0.59713000000000005</v>
      </c>
      <c r="AY1773">
        <v>0.45984000000000003</v>
      </c>
      <c r="AZ1773">
        <v>0.5</v>
      </c>
      <c r="BA1773">
        <v>302</v>
      </c>
      <c r="BB1773">
        <v>139</v>
      </c>
      <c r="BC1773">
        <v>233</v>
      </c>
      <c r="BD1773">
        <v>478</v>
      </c>
      <c r="BE1773">
        <v>1.58</v>
      </c>
    </row>
    <row r="1774" spans="37:57" x14ac:dyDescent="0.3">
      <c r="AK1774">
        <v>2015</v>
      </c>
      <c r="AL1774">
        <v>105</v>
      </c>
      <c r="AM1774">
        <v>0.68654999999999999</v>
      </c>
      <c r="AN1774">
        <v>0.5111</v>
      </c>
      <c r="AO1774">
        <v>0.5</v>
      </c>
      <c r="AP1774">
        <v>39</v>
      </c>
      <c r="AQ1774">
        <v>20</v>
      </c>
      <c r="AR1774">
        <v>29</v>
      </c>
      <c r="AS1774">
        <v>54</v>
      </c>
      <c r="AT1774">
        <v>1.41</v>
      </c>
      <c r="AV1774">
        <v>2015</v>
      </c>
      <c r="AW1774">
        <v>105</v>
      </c>
      <c r="AX1774">
        <v>0.63336000000000003</v>
      </c>
      <c r="AY1774">
        <v>0.48103000000000001</v>
      </c>
      <c r="AZ1774">
        <v>0.5</v>
      </c>
      <c r="BA1774">
        <v>163</v>
      </c>
      <c r="BB1774">
        <v>78</v>
      </c>
      <c r="BC1774">
        <v>124</v>
      </c>
      <c r="BD1774">
        <v>246</v>
      </c>
      <c r="BE1774">
        <v>1.51</v>
      </c>
    </row>
    <row r="1775" spans="37:57" x14ac:dyDescent="0.3">
      <c r="AK1775">
        <v>2015</v>
      </c>
      <c r="AL1775">
        <v>106</v>
      </c>
      <c r="AM1775">
        <v>0.71708000000000005</v>
      </c>
      <c r="AN1775">
        <v>0.52783000000000002</v>
      </c>
      <c r="AO1775">
        <v>0.5</v>
      </c>
      <c r="AP1775">
        <v>19</v>
      </c>
      <c r="AQ1775">
        <v>10</v>
      </c>
      <c r="AR1775">
        <v>14</v>
      </c>
      <c r="AS1775">
        <v>26</v>
      </c>
      <c r="AT1775">
        <v>1.35</v>
      </c>
      <c r="AV1775">
        <v>2015</v>
      </c>
      <c r="AW1775">
        <v>106</v>
      </c>
      <c r="AX1775">
        <v>0.66813999999999996</v>
      </c>
      <c r="AY1775">
        <v>0.50083</v>
      </c>
      <c r="AZ1775">
        <v>0.5</v>
      </c>
      <c r="BA1775">
        <v>85</v>
      </c>
      <c r="BB1775">
        <v>42</v>
      </c>
      <c r="BC1775">
        <v>63</v>
      </c>
      <c r="BD1775">
        <v>122</v>
      </c>
      <c r="BE1775">
        <v>1.44</v>
      </c>
    </row>
    <row r="1776" spans="37:57" x14ac:dyDescent="0.3">
      <c r="AK1776">
        <v>2015</v>
      </c>
      <c r="AL1776">
        <v>107</v>
      </c>
      <c r="AM1776">
        <v>0.74573</v>
      </c>
      <c r="AN1776">
        <v>0.54318999999999995</v>
      </c>
      <c r="AO1776">
        <v>0.5</v>
      </c>
      <c r="AP1776">
        <v>9</v>
      </c>
      <c r="AQ1776">
        <v>5</v>
      </c>
      <c r="AR1776">
        <v>7</v>
      </c>
      <c r="AS1776">
        <v>12</v>
      </c>
      <c r="AT1776">
        <v>1.31</v>
      </c>
      <c r="AV1776">
        <v>2015</v>
      </c>
      <c r="AW1776">
        <v>107</v>
      </c>
      <c r="AX1776">
        <v>0.70118000000000003</v>
      </c>
      <c r="AY1776">
        <v>0.51915999999999995</v>
      </c>
      <c r="AZ1776">
        <v>0.5</v>
      </c>
      <c r="BA1776">
        <v>42</v>
      </c>
      <c r="BB1776">
        <v>22</v>
      </c>
      <c r="BC1776">
        <v>31</v>
      </c>
      <c r="BD1776">
        <v>58</v>
      </c>
      <c r="BE1776">
        <v>1.38</v>
      </c>
    </row>
    <row r="1777" spans="37:57" x14ac:dyDescent="0.3">
      <c r="AK1777">
        <v>2015</v>
      </c>
      <c r="AL1777">
        <v>108</v>
      </c>
      <c r="AM1777">
        <v>0.77241000000000004</v>
      </c>
      <c r="AN1777">
        <v>0.55720999999999998</v>
      </c>
      <c r="AO1777">
        <v>0.5</v>
      </c>
      <c r="AP1777">
        <v>4</v>
      </c>
      <c r="AQ1777">
        <v>2</v>
      </c>
      <c r="AR1777">
        <v>3</v>
      </c>
      <c r="AS1777">
        <v>5</v>
      </c>
      <c r="AT1777">
        <v>1.27</v>
      </c>
      <c r="AV1777">
        <v>2015</v>
      </c>
      <c r="AW1777">
        <v>108</v>
      </c>
      <c r="AX1777">
        <v>0.73224</v>
      </c>
      <c r="AY1777">
        <v>0.53600000000000003</v>
      </c>
      <c r="AZ1777">
        <v>0.5</v>
      </c>
      <c r="BA1777">
        <v>20</v>
      </c>
      <c r="BB1777">
        <v>11</v>
      </c>
      <c r="BC1777">
        <v>15</v>
      </c>
      <c r="BD1777">
        <v>27</v>
      </c>
      <c r="BE1777">
        <v>1.33</v>
      </c>
    </row>
    <row r="1778" spans="37:57" x14ac:dyDescent="0.3">
      <c r="AK1778">
        <v>2015</v>
      </c>
      <c r="AL1778">
        <v>109</v>
      </c>
      <c r="AM1778">
        <v>0.79705000000000004</v>
      </c>
      <c r="AN1778">
        <v>0.56991999999999998</v>
      </c>
      <c r="AO1778">
        <v>0.5</v>
      </c>
      <c r="AP1778">
        <v>2</v>
      </c>
      <c r="AQ1778">
        <v>1</v>
      </c>
      <c r="AR1778">
        <v>1</v>
      </c>
      <c r="AS1778">
        <v>2</v>
      </c>
      <c r="AT1778">
        <v>1.24</v>
      </c>
      <c r="AV1778">
        <v>2015</v>
      </c>
      <c r="AW1778">
        <v>109</v>
      </c>
      <c r="AX1778">
        <v>0.76117999999999997</v>
      </c>
      <c r="AY1778">
        <v>0.55134000000000005</v>
      </c>
      <c r="AZ1778">
        <v>0.5</v>
      </c>
      <c r="BA1778">
        <v>9</v>
      </c>
      <c r="BB1778">
        <v>5</v>
      </c>
      <c r="BC1778">
        <v>7</v>
      </c>
      <c r="BD1778">
        <v>12</v>
      </c>
      <c r="BE1778">
        <v>1.29</v>
      </c>
    </row>
    <row r="1779" spans="37:57" x14ac:dyDescent="0.3">
      <c r="AK1779">
        <v>2015</v>
      </c>
      <c r="AL1779" t="s">
        <v>10</v>
      </c>
      <c r="AM1779">
        <v>0.81964000000000004</v>
      </c>
      <c r="AN1779">
        <v>1</v>
      </c>
      <c r="AO1779">
        <v>1.22</v>
      </c>
      <c r="AP1779">
        <v>1</v>
      </c>
      <c r="AQ1779">
        <v>1</v>
      </c>
      <c r="AR1779">
        <v>1</v>
      </c>
      <c r="AS1779">
        <v>1</v>
      </c>
      <c r="AT1779">
        <v>1.22</v>
      </c>
      <c r="AV1779">
        <v>2015</v>
      </c>
      <c r="AW1779" t="s">
        <v>10</v>
      </c>
      <c r="AX1779">
        <v>0.78788999999999998</v>
      </c>
      <c r="AY1779">
        <v>1</v>
      </c>
      <c r="AZ1779">
        <v>1.27</v>
      </c>
      <c r="BA1779">
        <v>4</v>
      </c>
      <c r="BB1779">
        <v>4</v>
      </c>
      <c r="BC1779">
        <v>5</v>
      </c>
      <c r="BD1779">
        <v>5</v>
      </c>
      <c r="BE1779">
        <v>1.27</v>
      </c>
    </row>
    <row r="1780" spans="37:57" x14ac:dyDescent="0.3">
      <c r="AK1780">
        <v>2016</v>
      </c>
      <c r="AL1780">
        <v>0</v>
      </c>
      <c r="AM1780">
        <v>2.5799999999999998E-3</v>
      </c>
      <c r="AN1780">
        <v>2.5799999999999998E-3</v>
      </c>
      <c r="AO1780">
        <v>0.14000000000000001</v>
      </c>
      <c r="AP1780">
        <v>100000</v>
      </c>
      <c r="AQ1780">
        <v>258</v>
      </c>
      <c r="AR1780">
        <v>99779</v>
      </c>
      <c r="AS1780">
        <v>8056947</v>
      </c>
      <c r="AT1780">
        <v>80.569999999999993</v>
      </c>
      <c r="AV1780">
        <v>2016</v>
      </c>
      <c r="AW1780">
        <v>0</v>
      </c>
      <c r="AX1780">
        <v>2.3600000000000001E-3</v>
      </c>
      <c r="AY1780">
        <v>2.3500000000000001E-3</v>
      </c>
      <c r="AZ1780">
        <v>0.14000000000000001</v>
      </c>
      <c r="BA1780">
        <v>100000</v>
      </c>
      <c r="BB1780">
        <v>235</v>
      </c>
      <c r="BC1780">
        <v>99799</v>
      </c>
      <c r="BD1780">
        <v>8408579</v>
      </c>
      <c r="BE1780">
        <v>84.09</v>
      </c>
    </row>
    <row r="1781" spans="37:57" x14ac:dyDescent="0.3">
      <c r="AK1781">
        <v>2016</v>
      </c>
      <c r="AL1781">
        <v>1</v>
      </c>
      <c r="AM1781">
        <v>2.1000000000000001E-4</v>
      </c>
      <c r="AN1781">
        <v>2.1000000000000001E-4</v>
      </c>
      <c r="AO1781">
        <v>0.5</v>
      </c>
      <c r="AP1781">
        <v>99742</v>
      </c>
      <c r="AQ1781">
        <v>21</v>
      </c>
      <c r="AR1781">
        <v>99732</v>
      </c>
      <c r="AS1781">
        <v>7957167</v>
      </c>
      <c r="AT1781">
        <v>79.78</v>
      </c>
      <c r="AV1781">
        <v>2016</v>
      </c>
      <c r="AW1781">
        <v>1</v>
      </c>
      <c r="AX1781">
        <v>1.8000000000000001E-4</v>
      </c>
      <c r="AY1781">
        <v>1.8000000000000001E-4</v>
      </c>
      <c r="AZ1781">
        <v>0.5</v>
      </c>
      <c r="BA1781">
        <v>99765</v>
      </c>
      <c r="BB1781">
        <v>17</v>
      </c>
      <c r="BC1781">
        <v>99756</v>
      </c>
      <c r="BD1781">
        <v>8308780</v>
      </c>
      <c r="BE1781">
        <v>83.28</v>
      </c>
    </row>
    <row r="1782" spans="37:57" x14ac:dyDescent="0.3">
      <c r="AK1782">
        <v>2016</v>
      </c>
      <c r="AL1782">
        <v>2</v>
      </c>
      <c r="AM1782">
        <v>1.1E-4</v>
      </c>
      <c r="AN1782">
        <v>1.1E-4</v>
      </c>
      <c r="AO1782">
        <v>0.5</v>
      </c>
      <c r="AP1782">
        <v>99721</v>
      </c>
      <c r="AQ1782">
        <v>11</v>
      </c>
      <c r="AR1782">
        <v>99715</v>
      </c>
      <c r="AS1782">
        <v>7857436</v>
      </c>
      <c r="AT1782">
        <v>78.790000000000006</v>
      </c>
      <c r="AV1782">
        <v>2016</v>
      </c>
      <c r="AW1782">
        <v>2</v>
      </c>
      <c r="AX1782">
        <v>1E-4</v>
      </c>
      <c r="AY1782">
        <v>1E-4</v>
      </c>
      <c r="AZ1782">
        <v>0.5</v>
      </c>
      <c r="BA1782">
        <v>99747</v>
      </c>
      <c r="BB1782">
        <v>10</v>
      </c>
      <c r="BC1782">
        <v>99742</v>
      </c>
      <c r="BD1782">
        <v>8209024</v>
      </c>
      <c r="BE1782">
        <v>82.3</v>
      </c>
    </row>
    <row r="1783" spans="37:57" x14ac:dyDescent="0.3">
      <c r="AK1783">
        <v>2016</v>
      </c>
      <c r="AL1783">
        <v>3</v>
      </c>
      <c r="AM1783">
        <v>6.9999999999999994E-5</v>
      </c>
      <c r="AN1783">
        <v>6.9999999999999994E-5</v>
      </c>
      <c r="AO1783">
        <v>0.5</v>
      </c>
      <c r="AP1783">
        <v>99710</v>
      </c>
      <c r="AQ1783">
        <v>7</v>
      </c>
      <c r="AR1783">
        <v>99706</v>
      </c>
      <c r="AS1783">
        <v>7757720</v>
      </c>
      <c r="AT1783">
        <v>77.8</v>
      </c>
      <c r="AV1783">
        <v>2016</v>
      </c>
      <c r="AW1783">
        <v>3</v>
      </c>
      <c r="AX1783">
        <v>1E-4</v>
      </c>
      <c r="AY1783">
        <v>1E-4</v>
      </c>
      <c r="AZ1783">
        <v>0.5</v>
      </c>
      <c r="BA1783">
        <v>99737</v>
      </c>
      <c r="BB1783">
        <v>10</v>
      </c>
      <c r="BC1783">
        <v>99732</v>
      </c>
      <c r="BD1783">
        <v>8109282</v>
      </c>
      <c r="BE1783">
        <v>81.31</v>
      </c>
    </row>
    <row r="1784" spans="37:57" x14ac:dyDescent="0.3">
      <c r="AK1784">
        <v>2016</v>
      </c>
      <c r="AL1784">
        <v>4</v>
      </c>
      <c r="AM1784">
        <v>1.1E-4</v>
      </c>
      <c r="AN1784">
        <v>1.1E-4</v>
      </c>
      <c r="AO1784">
        <v>0.5</v>
      </c>
      <c r="AP1784">
        <v>99703</v>
      </c>
      <c r="AQ1784">
        <v>11</v>
      </c>
      <c r="AR1784">
        <v>99697</v>
      </c>
      <c r="AS1784">
        <v>7658014</v>
      </c>
      <c r="AT1784">
        <v>76.81</v>
      </c>
      <c r="AV1784">
        <v>2016</v>
      </c>
      <c r="AW1784">
        <v>4</v>
      </c>
      <c r="AX1784">
        <v>1.2E-4</v>
      </c>
      <c r="AY1784">
        <v>1.2E-4</v>
      </c>
      <c r="AZ1784">
        <v>0.5</v>
      </c>
      <c r="BA1784">
        <v>99726</v>
      </c>
      <c r="BB1784">
        <v>12</v>
      </c>
      <c r="BC1784">
        <v>99720</v>
      </c>
      <c r="BD1784">
        <v>8009551</v>
      </c>
      <c r="BE1784">
        <v>80.319999999999993</v>
      </c>
    </row>
    <row r="1785" spans="37:57" x14ac:dyDescent="0.3">
      <c r="AK1785">
        <v>2016</v>
      </c>
      <c r="AL1785">
        <v>5</v>
      </c>
      <c r="AM1785">
        <v>1.6000000000000001E-4</v>
      </c>
      <c r="AN1785">
        <v>1.6000000000000001E-4</v>
      </c>
      <c r="AO1785">
        <v>0.5</v>
      </c>
      <c r="AP1785">
        <v>99692</v>
      </c>
      <c r="AQ1785">
        <v>16</v>
      </c>
      <c r="AR1785">
        <v>99683</v>
      </c>
      <c r="AS1785">
        <v>7558317</v>
      </c>
      <c r="AT1785">
        <v>75.819999999999993</v>
      </c>
      <c r="AV1785">
        <v>2016</v>
      </c>
      <c r="AW1785">
        <v>5</v>
      </c>
      <c r="AX1785">
        <v>6.9999999999999994E-5</v>
      </c>
      <c r="AY1785">
        <v>6.9999999999999994E-5</v>
      </c>
      <c r="AZ1785">
        <v>0.5</v>
      </c>
      <c r="BA1785">
        <v>99714</v>
      </c>
      <c r="BB1785">
        <v>7</v>
      </c>
      <c r="BC1785">
        <v>99711</v>
      </c>
      <c r="BD1785">
        <v>7909830</v>
      </c>
      <c r="BE1785">
        <v>79.319999999999993</v>
      </c>
    </row>
    <row r="1786" spans="37:57" x14ac:dyDescent="0.3">
      <c r="AK1786">
        <v>2016</v>
      </c>
      <c r="AL1786">
        <v>6</v>
      </c>
      <c r="AM1786">
        <v>1.2999999999999999E-4</v>
      </c>
      <c r="AN1786">
        <v>1.2999999999999999E-4</v>
      </c>
      <c r="AO1786">
        <v>0.5</v>
      </c>
      <c r="AP1786">
        <v>99675</v>
      </c>
      <c r="AQ1786">
        <v>13</v>
      </c>
      <c r="AR1786">
        <v>99669</v>
      </c>
      <c r="AS1786">
        <v>7458633</v>
      </c>
      <c r="AT1786">
        <v>74.83</v>
      </c>
      <c r="AV1786">
        <v>2016</v>
      </c>
      <c r="AW1786">
        <v>6</v>
      </c>
      <c r="AX1786">
        <v>1.2999999999999999E-4</v>
      </c>
      <c r="AY1786">
        <v>1.2999999999999999E-4</v>
      </c>
      <c r="AZ1786">
        <v>0.5</v>
      </c>
      <c r="BA1786">
        <v>99707</v>
      </c>
      <c r="BB1786">
        <v>13</v>
      </c>
      <c r="BC1786">
        <v>99701</v>
      </c>
      <c r="BD1786">
        <v>7810120</v>
      </c>
      <c r="BE1786">
        <v>78.33</v>
      </c>
    </row>
    <row r="1787" spans="37:57" x14ac:dyDescent="0.3">
      <c r="AK1787">
        <v>2016</v>
      </c>
      <c r="AL1787">
        <v>7</v>
      </c>
      <c r="AM1787">
        <v>5.0000000000000002E-5</v>
      </c>
      <c r="AN1787">
        <v>5.0000000000000002E-5</v>
      </c>
      <c r="AO1787">
        <v>0.5</v>
      </c>
      <c r="AP1787">
        <v>99663</v>
      </c>
      <c r="AQ1787">
        <v>5</v>
      </c>
      <c r="AR1787">
        <v>99660</v>
      </c>
      <c r="AS1787">
        <v>7358964</v>
      </c>
      <c r="AT1787">
        <v>73.84</v>
      </c>
      <c r="AV1787">
        <v>2016</v>
      </c>
      <c r="AW1787">
        <v>7</v>
      </c>
      <c r="AX1787">
        <v>6.9999999999999994E-5</v>
      </c>
      <c r="AY1787">
        <v>6.9999999999999994E-5</v>
      </c>
      <c r="AZ1787">
        <v>0.5</v>
      </c>
      <c r="BA1787">
        <v>99694</v>
      </c>
      <c r="BB1787">
        <v>7</v>
      </c>
      <c r="BC1787">
        <v>99691</v>
      </c>
      <c r="BD1787">
        <v>7710419</v>
      </c>
      <c r="BE1787">
        <v>77.34</v>
      </c>
    </row>
    <row r="1788" spans="37:57" x14ac:dyDescent="0.3">
      <c r="AK1788">
        <v>2016</v>
      </c>
      <c r="AL1788">
        <v>8</v>
      </c>
      <c r="AM1788">
        <v>6.9999999999999994E-5</v>
      </c>
      <c r="AN1788">
        <v>6.9999999999999994E-5</v>
      </c>
      <c r="AO1788">
        <v>0.5</v>
      </c>
      <c r="AP1788">
        <v>99658</v>
      </c>
      <c r="AQ1788">
        <v>7</v>
      </c>
      <c r="AR1788">
        <v>99655</v>
      </c>
      <c r="AS1788">
        <v>7259304</v>
      </c>
      <c r="AT1788">
        <v>72.84</v>
      </c>
      <c r="AV1788">
        <v>2016</v>
      </c>
      <c r="AW1788">
        <v>8</v>
      </c>
      <c r="AX1788">
        <v>5.0000000000000002E-5</v>
      </c>
      <c r="AY1788">
        <v>5.0000000000000002E-5</v>
      </c>
      <c r="AZ1788">
        <v>0.5</v>
      </c>
      <c r="BA1788">
        <v>99687</v>
      </c>
      <c r="BB1788">
        <v>5</v>
      </c>
      <c r="BC1788">
        <v>99684</v>
      </c>
      <c r="BD1788">
        <v>7610728</v>
      </c>
      <c r="BE1788">
        <v>76.349999999999994</v>
      </c>
    </row>
    <row r="1789" spans="37:57" x14ac:dyDescent="0.3">
      <c r="AK1789">
        <v>2016</v>
      </c>
      <c r="AL1789">
        <v>9</v>
      </c>
      <c r="AM1789">
        <v>3.0000000000000001E-5</v>
      </c>
      <c r="AN1789">
        <v>3.0000000000000001E-5</v>
      </c>
      <c r="AO1789">
        <v>0.5</v>
      </c>
      <c r="AP1789">
        <v>99651</v>
      </c>
      <c r="AQ1789">
        <v>3</v>
      </c>
      <c r="AR1789">
        <v>99650</v>
      </c>
      <c r="AS1789">
        <v>7159649</v>
      </c>
      <c r="AT1789">
        <v>71.849999999999994</v>
      </c>
      <c r="AV1789">
        <v>2016</v>
      </c>
      <c r="AW1789">
        <v>9</v>
      </c>
      <c r="AX1789">
        <v>5.0000000000000002E-5</v>
      </c>
      <c r="AY1789">
        <v>5.0000000000000002E-5</v>
      </c>
      <c r="AZ1789">
        <v>0.5</v>
      </c>
      <c r="BA1789">
        <v>99682</v>
      </c>
      <c r="BB1789">
        <v>5</v>
      </c>
      <c r="BC1789">
        <v>99679</v>
      </c>
      <c r="BD1789">
        <v>7511044</v>
      </c>
      <c r="BE1789">
        <v>75.349999999999994</v>
      </c>
    </row>
    <row r="1790" spans="37:57" x14ac:dyDescent="0.3">
      <c r="AK1790">
        <v>2016</v>
      </c>
      <c r="AL1790">
        <v>10</v>
      </c>
      <c r="AM1790">
        <v>3.0000000000000001E-5</v>
      </c>
      <c r="AN1790">
        <v>3.0000000000000001E-5</v>
      </c>
      <c r="AO1790">
        <v>0.5</v>
      </c>
      <c r="AP1790">
        <v>99648</v>
      </c>
      <c r="AQ1790">
        <v>3</v>
      </c>
      <c r="AR1790">
        <v>99646</v>
      </c>
      <c r="AS1790">
        <v>7060000</v>
      </c>
      <c r="AT1790">
        <v>70.849999999999994</v>
      </c>
      <c r="AV1790">
        <v>2016</v>
      </c>
      <c r="AW1790">
        <v>10</v>
      </c>
      <c r="AX1790">
        <v>5.0000000000000002E-5</v>
      </c>
      <c r="AY1790">
        <v>5.0000000000000002E-5</v>
      </c>
      <c r="AZ1790">
        <v>0.5</v>
      </c>
      <c r="BA1790">
        <v>99677</v>
      </c>
      <c r="BB1790">
        <v>5</v>
      </c>
      <c r="BC1790">
        <v>99674</v>
      </c>
      <c r="BD1790">
        <v>7411365</v>
      </c>
      <c r="BE1790">
        <v>74.349999999999994</v>
      </c>
    </row>
    <row r="1791" spans="37:57" x14ac:dyDescent="0.3">
      <c r="AK1791">
        <v>2016</v>
      </c>
      <c r="AL1791">
        <v>11</v>
      </c>
      <c r="AM1791">
        <v>3.0000000000000001E-5</v>
      </c>
      <c r="AN1791">
        <v>3.0000000000000001E-5</v>
      </c>
      <c r="AO1791">
        <v>0.5</v>
      </c>
      <c r="AP1791">
        <v>99645</v>
      </c>
      <c r="AQ1791">
        <v>3</v>
      </c>
      <c r="AR1791">
        <v>99643</v>
      </c>
      <c r="AS1791">
        <v>6960354</v>
      </c>
      <c r="AT1791">
        <v>69.849999999999994</v>
      </c>
      <c r="AV1791">
        <v>2016</v>
      </c>
      <c r="AW1791">
        <v>11</v>
      </c>
      <c r="AX1791">
        <v>6.0000000000000002E-5</v>
      </c>
      <c r="AY1791">
        <v>6.0000000000000002E-5</v>
      </c>
      <c r="AZ1791">
        <v>0.5</v>
      </c>
      <c r="BA1791">
        <v>99671</v>
      </c>
      <c r="BB1791">
        <v>5</v>
      </c>
      <c r="BC1791">
        <v>99668</v>
      </c>
      <c r="BD1791">
        <v>7311691</v>
      </c>
      <c r="BE1791">
        <v>73.36</v>
      </c>
    </row>
    <row r="1792" spans="37:57" x14ac:dyDescent="0.3">
      <c r="AK1792">
        <v>2016</v>
      </c>
      <c r="AL1792">
        <v>12</v>
      </c>
      <c r="AM1792">
        <v>2.0000000000000002E-5</v>
      </c>
      <c r="AN1792">
        <v>2.0000000000000002E-5</v>
      </c>
      <c r="AO1792">
        <v>0.5</v>
      </c>
      <c r="AP1792">
        <v>99641</v>
      </c>
      <c r="AQ1792">
        <v>2</v>
      </c>
      <c r="AR1792">
        <v>99640</v>
      </c>
      <c r="AS1792">
        <v>6860711</v>
      </c>
      <c r="AT1792">
        <v>68.849999999999994</v>
      </c>
      <c r="AV1792">
        <v>2016</v>
      </c>
      <c r="AW1792">
        <v>12</v>
      </c>
      <c r="AX1792">
        <v>1.4999999999999999E-4</v>
      </c>
      <c r="AY1792">
        <v>1.4999999999999999E-4</v>
      </c>
      <c r="AZ1792">
        <v>0.5</v>
      </c>
      <c r="BA1792">
        <v>99666</v>
      </c>
      <c r="BB1792">
        <v>15</v>
      </c>
      <c r="BC1792">
        <v>99658</v>
      </c>
      <c r="BD1792">
        <v>7212022</v>
      </c>
      <c r="BE1792">
        <v>72.36</v>
      </c>
    </row>
    <row r="1793" spans="37:57" x14ac:dyDescent="0.3">
      <c r="AK1793">
        <v>2016</v>
      </c>
      <c r="AL1793">
        <v>13</v>
      </c>
      <c r="AM1793">
        <v>1.6000000000000001E-4</v>
      </c>
      <c r="AN1793">
        <v>1.6000000000000001E-4</v>
      </c>
      <c r="AO1793">
        <v>0.5</v>
      </c>
      <c r="AP1793">
        <v>99639</v>
      </c>
      <c r="AQ1793">
        <v>16</v>
      </c>
      <c r="AR1793">
        <v>99631</v>
      </c>
      <c r="AS1793">
        <v>6761071</v>
      </c>
      <c r="AT1793">
        <v>67.86</v>
      </c>
      <c r="AV1793">
        <v>2016</v>
      </c>
      <c r="AW1793">
        <v>13</v>
      </c>
      <c r="AX1793">
        <v>1.1E-4</v>
      </c>
      <c r="AY1793">
        <v>1.1E-4</v>
      </c>
      <c r="AZ1793">
        <v>0.5</v>
      </c>
      <c r="BA1793">
        <v>99651</v>
      </c>
      <c r="BB1793">
        <v>11</v>
      </c>
      <c r="BC1793">
        <v>99645</v>
      </c>
      <c r="BD1793">
        <v>7112364</v>
      </c>
      <c r="BE1793">
        <v>71.37</v>
      </c>
    </row>
    <row r="1794" spans="37:57" x14ac:dyDescent="0.3">
      <c r="AK1794">
        <v>2016</v>
      </c>
      <c r="AL1794">
        <v>14</v>
      </c>
      <c r="AM1794">
        <v>6.9999999999999994E-5</v>
      </c>
      <c r="AN1794">
        <v>6.9999999999999994E-5</v>
      </c>
      <c r="AO1794">
        <v>0.5</v>
      </c>
      <c r="AP1794">
        <v>99623</v>
      </c>
      <c r="AQ1794">
        <v>7</v>
      </c>
      <c r="AR1794">
        <v>99620</v>
      </c>
      <c r="AS1794">
        <v>6661439</v>
      </c>
      <c r="AT1794">
        <v>66.87</v>
      </c>
      <c r="AV1794">
        <v>2016</v>
      </c>
      <c r="AW1794">
        <v>14</v>
      </c>
      <c r="AX1794">
        <v>1.3999999999999999E-4</v>
      </c>
      <c r="AY1794">
        <v>1.3999999999999999E-4</v>
      </c>
      <c r="AZ1794">
        <v>0.5</v>
      </c>
      <c r="BA1794">
        <v>99640</v>
      </c>
      <c r="BB1794">
        <v>14</v>
      </c>
      <c r="BC1794">
        <v>99633</v>
      </c>
      <c r="BD1794">
        <v>7012719</v>
      </c>
      <c r="BE1794">
        <v>70.38</v>
      </c>
    </row>
    <row r="1795" spans="37:57" x14ac:dyDescent="0.3">
      <c r="AK1795">
        <v>2016</v>
      </c>
      <c r="AL1795">
        <v>15</v>
      </c>
      <c r="AM1795">
        <v>1.7000000000000001E-4</v>
      </c>
      <c r="AN1795">
        <v>1.7000000000000001E-4</v>
      </c>
      <c r="AO1795">
        <v>0.5</v>
      </c>
      <c r="AP1795">
        <v>99616</v>
      </c>
      <c r="AQ1795">
        <v>17</v>
      </c>
      <c r="AR1795">
        <v>99608</v>
      </c>
      <c r="AS1795">
        <v>6561820</v>
      </c>
      <c r="AT1795">
        <v>65.87</v>
      </c>
      <c r="AV1795">
        <v>2016</v>
      </c>
      <c r="AW1795">
        <v>15</v>
      </c>
      <c r="AX1795">
        <v>4.0000000000000003E-5</v>
      </c>
      <c r="AY1795">
        <v>4.0000000000000003E-5</v>
      </c>
      <c r="AZ1795">
        <v>0.5</v>
      </c>
      <c r="BA1795">
        <v>99626</v>
      </c>
      <c r="BB1795">
        <v>4</v>
      </c>
      <c r="BC1795">
        <v>99624</v>
      </c>
      <c r="BD1795">
        <v>6913086</v>
      </c>
      <c r="BE1795">
        <v>69.39</v>
      </c>
    </row>
    <row r="1796" spans="37:57" x14ac:dyDescent="0.3">
      <c r="AK1796">
        <v>2016</v>
      </c>
      <c r="AL1796">
        <v>16</v>
      </c>
      <c r="AM1796">
        <v>2.1000000000000001E-4</v>
      </c>
      <c r="AN1796">
        <v>2.1000000000000001E-4</v>
      </c>
      <c r="AO1796">
        <v>0.5</v>
      </c>
      <c r="AP1796">
        <v>99599</v>
      </c>
      <c r="AQ1796">
        <v>20</v>
      </c>
      <c r="AR1796">
        <v>99589</v>
      </c>
      <c r="AS1796">
        <v>6462212</v>
      </c>
      <c r="AT1796">
        <v>64.88</v>
      </c>
      <c r="AV1796">
        <v>2016</v>
      </c>
      <c r="AW1796">
        <v>16</v>
      </c>
      <c r="AX1796">
        <v>1E-4</v>
      </c>
      <c r="AY1796">
        <v>1E-4</v>
      </c>
      <c r="AZ1796">
        <v>0.5</v>
      </c>
      <c r="BA1796">
        <v>99622</v>
      </c>
      <c r="BB1796">
        <v>10</v>
      </c>
      <c r="BC1796">
        <v>99617</v>
      </c>
      <c r="BD1796">
        <v>6813462</v>
      </c>
      <c r="BE1796">
        <v>68.39</v>
      </c>
    </row>
    <row r="1797" spans="37:57" x14ac:dyDescent="0.3">
      <c r="AK1797">
        <v>2016</v>
      </c>
      <c r="AL1797">
        <v>17</v>
      </c>
      <c r="AM1797">
        <v>1.4999999999999999E-4</v>
      </c>
      <c r="AN1797">
        <v>1.4999999999999999E-4</v>
      </c>
      <c r="AO1797">
        <v>0.5</v>
      </c>
      <c r="AP1797">
        <v>99579</v>
      </c>
      <c r="AQ1797">
        <v>15</v>
      </c>
      <c r="AR1797">
        <v>99572</v>
      </c>
      <c r="AS1797">
        <v>6362623</v>
      </c>
      <c r="AT1797">
        <v>63.9</v>
      </c>
      <c r="AV1797">
        <v>2016</v>
      </c>
      <c r="AW1797">
        <v>17</v>
      </c>
      <c r="AX1797">
        <v>1.2E-4</v>
      </c>
      <c r="AY1797">
        <v>1.2E-4</v>
      </c>
      <c r="AZ1797">
        <v>0.5</v>
      </c>
      <c r="BA1797">
        <v>99612</v>
      </c>
      <c r="BB1797">
        <v>12</v>
      </c>
      <c r="BC1797">
        <v>99606</v>
      </c>
      <c r="BD1797">
        <v>6713845</v>
      </c>
      <c r="BE1797">
        <v>67.400000000000006</v>
      </c>
    </row>
    <row r="1798" spans="37:57" x14ac:dyDescent="0.3">
      <c r="AK1798">
        <v>2016</v>
      </c>
      <c r="AL1798">
        <v>18</v>
      </c>
      <c r="AM1798">
        <v>4.2000000000000002E-4</v>
      </c>
      <c r="AN1798">
        <v>4.2000000000000002E-4</v>
      </c>
      <c r="AO1798">
        <v>0.5</v>
      </c>
      <c r="AP1798">
        <v>99564</v>
      </c>
      <c r="AQ1798">
        <v>42</v>
      </c>
      <c r="AR1798">
        <v>99543</v>
      </c>
      <c r="AS1798">
        <v>6263051</v>
      </c>
      <c r="AT1798">
        <v>62.9</v>
      </c>
      <c r="AV1798">
        <v>2016</v>
      </c>
      <c r="AW1798">
        <v>18</v>
      </c>
      <c r="AX1798">
        <v>2.2000000000000001E-4</v>
      </c>
      <c r="AY1798">
        <v>2.2000000000000001E-4</v>
      </c>
      <c r="AZ1798">
        <v>0.5</v>
      </c>
      <c r="BA1798">
        <v>99600</v>
      </c>
      <c r="BB1798">
        <v>22</v>
      </c>
      <c r="BC1798">
        <v>99589</v>
      </c>
      <c r="BD1798">
        <v>6614239</v>
      </c>
      <c r="BE1798">
        <v>66.41</v>
      </c>
    </row>
    <row r="1799" spans="37:57" x14ac:dyDescent="0.3">
      <c r="AK1799">
        <v>2016</v>
      </c>
      <c r="AL1799">
        <v>19</v>
      </c>
      <c r="AM1799">
        <v>4.0999999999999999E-4</v>
      </c>
      <c r="AN1799">
        <v>4.0999999999999999E-4</v>
      </c>
      <c r="AO1799">
        <v>0.5</v>
      </c>
      <c r="AP1799">
        <v>99523</v>
      </c>
      <c r="AQ1799">
        <v>40</v>
      </c>
      <c r="AR1799">
        <v>99502</v>
      </c>
      <c r="AS1799">
        <v>6163508</v>
      </c>
      <c r="AT1799">
        <v>61.93</v>
      </c>
      <c r="AV1799">
        <v>2016</v>
      </c>
      <c r="AW1799">
        <v>19</v>
      </c>
      <c r="AX1799">
        <v>1.1E-4</v>
      </c>
      <c r="AY1799">
        <v>1.1E-4</v>
      </c>
      <c r="AZ1799">
        <v>0.5</v>
      </c>
      <c r="BA1799">
        <v>99578</v>
      </c>
      <c r="BB1799">
        <v>11</v>
      </c>
      <c r="BC1799">
        <v>99572</v>
      </c>
      <c r="BD1799">
        <v>6514649</v>
      </c>
      <c r="BE1799">
        <v>65.42</v>
      </c>
    </row>
    <row r="1800" spans="37:57" x14ac:dyDescent="0.3">
      <c r="AK1800">
        <v>2016</v>
      </c>
      <c r="AL1800">
        <v>20</v>
      </c>
      <c r="AM1800">
        <v>4.6999999999999999E-4</v>
      </c>
      <c r="AN1800">
        <v>4.6999999999999999E-4</v>
      </c>
      <c r="AO1800">
        <v>0.5</v>
      </c>
      <c r="AP1800">
        <v>99482</v>
      </c>
      <c r="AQ1800">
        <v>47</v>
      </c>
      <c r="AR1800">
        <v>99459</v>
      </c>
      <c r="AS1800">
        <v>6064005</v>
      </c>
      <c r="AT1800">
        <v>60.96</v>
      </c>
      <c r="AV1800">
        <v>2016</v>
      </c>
      <c r="AW1800">
        <v>20</v>
      </c>
      <c r="AX1800">
        <v>1.8000000000000001E-4</v>
      </c>
      <c r="AY1800">
        <v>1.8000000000000001E-4</v>
      </c>
      <c r="AZ1800">
        <v>0.5</v>
      </c>
      <c r="BA1800">
        <v>99567</v>
      </c>
      <c r="BB1800">
        <v>18</v>
      </c>
      <c r="BC1800">
        <v>99558</v>
      </c>
      <c r="BD1800">
        <v>6415077</v>
      </c>
      <c r="BE1800">
        <v>64.430000000000007</v>
      </c>
    </row>
    <row r="1801" spans="37:57" x14ac:dyDescent="0.3">
      <c r="AK1801">
        <v>2016</v>
      </c>
      <c r="AL1801">
        <v>21</v>
      </c>
      <c r="AM1801">
        <v>5.0000000000000001E-4</v>
      </c>
      <c r="AN1801">
        <v>5.0000000000000001E-4</v>
      </c>
      <c r="AO1801">
        <v>0.5</v>
      </c>
      <c r="AP1801">
        <v>99435</v>
      </c>
      <c r="AQ1801">
        <v>50</v>
      </c>
      <c r="AR1801">
        <v>99410</v>
      </c>
      <c r="AS1801">
        <v>5964547</v>
      </c>
      <c r="AT1801">
        <v>59.98</v>
      </c>
      <c r="AV1801">
        <v>2016</v>
      </c>
      <c r="AW1801">
        <v>21</v>
      </c>
      <c r="AX1801">
        <v>1.8000000000000001E-4</v>
      </c>
      <c r="AY1801">
        <v>1.8000000000000001E-4</v>
      </c>
      <c r="AZ1801">
        <v>0.5</v>
      </c>
      <c r="BA1801">
        <v>99549</v>
      </c>
      <c r="BB1801">
        <v>18</v>
      </c>
      <c r="BC1801">
        <v>99539</v>
      </c>
      <c r="BD1801">
        <v>6315519</v>
      </c>
      <c r="BE1801">
        <v>63.44</v>
      </c>
    </row>
    <row r="1802" spans="37:57" x14ac:dyDescent="0.3">
      <c r="AK1802">
        <v>2016</v>
      </c>
      <c r="AL1802">
        <v>22</v>
      </c>
      <c r="AM1802">
        <v>5.8E-4</v>
      </c>
      <c r="AN1802">
        <v>5.8E-4</v>
      </c>
      <c r="AO1802">
        <v>0.5</v>
      </c>
      <c r="AP1802">
        <v>99385</v>
      </c>
      <c r="AQ1802">
        <v>58</v>
      </c>
      <c r="AR1802">
        <v>99357</v>
      </c>
      <c r="AS1802">
        <v>5865136</v>
      </c>
      <c r="AT1802">
        <v>59.01</v>
      </c>
      <c r="AV1802">
        <v>2016</v>
      </c>
      <c r="AW1802">
        <v>22</v>
      </c>
      <c r="AX1802">
        <v>1.6000000000000001E-4</v>
      </c>
      <c r="AY1802">
        <v>1.6000000000000001E-4</v>
      </c>
      <c r="AZ1802">
        <v>0.5</v>
      </c>
      <c r="BA1802">
        <v>99530</v>
      </c>
      <c r="BB1802">
        <v>16</v>
      </c>
      <c r="BC1802">
        <v>99522</v>
      </c>
      <c r="BD1802">
        <v>6215980</v>
      </c>
      <c r="BE1802">
        <v>62.45</v>
      </c>
    </row>
    <row r="1803" spans="37:57" x14ac:dyDescent="0.3">
      <c r="AK1803">
        <v>2016</v>
      </c>
      <c r="AL1803">
        <v>23</v>
      </c>
      <c r="AM1803">
        <v>5.1000000000000004E-4</v>
      </c>
      <c r="AN1803">
        <v>5.1000000000000004E-4</v>
      </c>
      <c r="AO1803">
        <v>0.5</v>
      </c>
      <c r="AP1803">
        <v>99328</v>
      </c>
      <c r="AQ1803">
        <v>51</v>
      </c>
      <c r="AR1803">
        <v>99302</v>
      </c>
      <c r="AS1803">
        <v>5765780</v>
      </c>
      <c r="AT1803">
        <v>58.05</v>
      </c>
      <c r="AV1803">
        <v>2016</v>
      </c>
      <c r="AW1803">
        <v>23</v>
      </c>
      <c r="AX1803">
        <v>3.5E-4</v>
      </c>
      <c r="AY1803">
        <v>3.5E-4</v>
      </c>
      <c r="AZ1803">
        <v>0.5</v>
      </c>
      <c r="BA1803">
        <v>99515</v>
      </c>
      <c r="BB1803">
        <v>35</v>
      </c>
      <c r="BC1803">
        <v>99497</v>
      </c>
      <c r="BD1803">
        <v>6116457</v>
      </c>
      <c r="BE1803">
        <v>61.46</v>
      </c>
    </row>
    <row r="1804" spans="37:57" x14ac:dyDescent="0.3">
      <c r="AK1804">
        <v>2016</v>
      </c>
      <c r="AL1804">
        <v>24</v>
      </c>
      <c r="AM1804">
        <v>5.0000000000000001E-4</v>
      </c>
      <c r="AN1804">
        <v>5.0000000000000001E-4</v>
      </c>
      <c r="AO1804">
        <v>0.5</v>
      </c>
      <c r="AP1804">
        <v>99277</v>
      </c>
      <c r="AQ1804">
        <v>50</v>
      </c>
      <c r="AR1804">
        <v>99252</v>
      </c>
      <c r="AS1804">
        <v>5666477</v>
      </c>
      <c r="AT1804">
        <v>57.08</v>
      </c>
      <c r="AV1804">
        <v>2016</v>
      </c>
      <c r="AW1804">
        <v>24</v>
      </c>
      <c r="AX1804">
        <v>3.2000000000000003E-4</v>
      </c>
      <c r="AY1804">
        <v>3.2000000000000003E-4</v>
      </c>
      <c r="AZ1804">
        <v>0.5</v>
      </c>
      <c r="BA1804">
        <v>99480</v>
      </c>
      <c r="BB1804">
        <v>32</v>
      </c>
      <c r="BC1804">
        <v>99464</v>
      </c>
      <c r="BD1804">
        <v>6016960</v>
      </c>
      <c r="BE1804">
        <v>60.48</v>
      </c>
    </row>
    <row r="1805" spans="37:57" x14ac:dyDescent="0.3">
      <c r="AK1805">
        <v>2016</v>
      </c>
      <c r="AL1805">
        <v>25</v>
      </c>
      <c r="AM1805">
        <v>8.4999999999999995E-4</v>
      </c>
      <c r="AN1805">
        <v>8.4999999999999995E-4</v>
      </c>
      <c r="AO1805">
        <v>0.5</v>
      </c>
      <c r="AP1805">
        <v>99227</v>
      </c>
      <c r="AQ1805">
        <v>85</v>
      </c>
      <c r="AR1805">
        <v>99185</v>
      </c>
      <c r="AS1805">
        <v>5567225</v>
      </c>
      <c r="AT1805">
        <v>56.11</v>
      </c>
      <c r="AV1805">
        <v>2016</v>
      </c>
      <c r="AW1805">
        <v>25</v>
      </c>
      <c r="AX1805">
        <v>2.7999999999999998E-4</v>
      </c>
      <c r="AY1805">
        <v>2.7999999999999998E-4</v>
      </c>
      <c r="AZ1805">
        <v>0.5</v>
      </c>
      <c r="BA1805">
        <v>99448</v>
      </c>
      <c r="BB1805">
        <v>28</v>
      </c>
      <c r="BC1805">
        <v>99434</v>
      </c>
      <c r="BD1805">
        <v>5917496</v>
      </c>
      <c r="BE1805">
        <v>59.5</v>
      </c>
    </row>
    <row r="1806" spans="37:57" x14ac:dyDescent="0.3">
      <c r="AK1806">
        <v>2016</v>
      </c>
      <c r="AL1806">
        <v>26</v>
      </c>
      <c r="AM1806">
        <v>6.8000000000000005E-4</v>
      </c>
      <c r="AN1806">
        <v>6.8000000000000005E-4</v>
      </c>
      <c r="AO1806">
        <v>0.5</v>
      </c>
      <c r="AP1806">
        <v>99142</v>
      </c>
      <c r="AQ1806">
        <v>67</v>
      </c>
      <c r="AR1806">
        <v>99109</v>
      </c>
      <c r="AS1806">
        <v>5468041</v>
      </c>
      <c r="AT1806">
        <v>55.15</v>
      </c>
      <c r="AV1806">
        <v>2016</v>
      </c>
      <c r="AW1806">
        <v>26</v>
      </c>
      <c r="AX1806">
        <v>2.7999999999999998E-4</v>
      </c>
      <c r="AY1806">
        <v>2.7999999999999998E-4</v>
      </c>
      <c r="AZ1806">
        <v>0.5</v>
      </c>
      <c r="BA1806">
        <v>99420</v>
      </c>
      <c r="BB1806">
        <v>28</v>
      </c>
      <c r="BC1806">
        <v>99406</v>
      </c>
      <c r="BD1806">
        <v>5818062</v>
      </c>
      <c r="BE1806">
        <v>58.52</v>
      </c>
    </row>
    <row r="1807" spans="37:57" x14ac:dyDescent="0.3">
      <c r="AK1807">
        <v>2016</v>
      </c>
      <c r="AL1807">
        <v>27</v>
      </c>
      <c r="AM1807">
        <v>7.6000000000000004E-4</v>
      </c>
      <c r="AN1807">
        <v>7.5000000000000002E-4</v>
      </c>
      <c r="AO1807">
        <v>0.5</v>
      </c>
      <c r="AP1807">
        <v>99075</v>
      </c>
      <c r="AQ1807">
        <v>75</v>
      </c>
      <c r="AR1807">
        <v>99038</v>
      </c>
      <c r="AS1807">
        <v>5368932</v>
      </c>
      <c r="AT1807">
        <v>54.19</v>
      </c>
      <c r="AV1807">
        <v>2016</v>
      </c>
      <c r="AW1807">
        <v>27</v>
      </c>
      <c r="AX1807">
        <v>1.9000000000000001E-4</v>
      </c>
      <c r="AY1807">
        <v>1.9000000000000001E-4</v>
      </c>
      <c r="AZ1807">
        <v>0.5</v>
      </c>
      <c r="BA1807">
        <v>99392</v>
      </c>
      <c r="BB1807">
        <v>19</v>
      </c>
      <c r="BC1807">
        <v>99383</v>
      </c>
      <c r="BD1807">
        <v>5718655</v>
      </c>
      <c r="BE1807">
        <v>57.54</v>
      </c>
    </row>
    <row r="1808" spans="37:57" x14ac:dyDescent="0.3">
      <c r="AK1808">
        <v>2016</v>
      </c>
      <c r="AL1808">
        <v>28</v>
      </c>
      <c r="AM1808">
        <v>6.3000000000000003E-4</v>
      </c>
      <c r="AN1808">
        <v>6.3000000000000003E-4</v>
      </c>
      <c r="AO1808">
        <v>0.5</v>
      </c>
      <c r="AP1808">
        <v>99001</v>
      </c>
      <c r="AQ1808">
        <v>63</v>
      </c>
      <c r="AR1808">
        <v>98969</v>
      </c>
      <c r="AS1808">
        <v>5269894</v>
      </c>
      <c r="AT1808">
        <v>53.23</v>
      </c>
      <c r="AV1808">
        <v>2016</v>
      </c>
      <c r="AW1808">
        <v>28</v>
      </c>
      <c r="AX1808">
        <v>2.3000000000000001E-4</v>
      </c>
      <c r="AY1808">
        <v>2.3000000000000001E-4</v>
      </c>
      <c r="AZ1808">
        <v>0.5</v>
      </c>
      <c r="BA1808">
        <v>99373</v>
      </c>
      <c r="BB1808">
        <v>22</v>
      </c>
      <c r="BC1808">
        <v>99362</v>
      </c>
      <c r="BD1808">
        <v>5619273</v>
      </c>
      <c r="BE1808">
        <v>56.55</v>
      </c>
    </row>
    <row r="1809" spans="37:57" x14ac:dyDescent="0.3">
      <c r="AK1809">
        <v>2016</v>
      </c>
      <c r="AL1809">
        <v>29</v>
      </c>
      <c r="AM1809">
        <v>6.7000000000000002E-4</v>
      </c>
      <c r="AN1809">
        <v>6.7000000000000002E-4</v>
      </c>
      <c r="AO1809">
        <v>0.5</v>
      </c>
      <c r="AP1809">
        <v>98938</v>
      </c>
      <c r="AQ1809">
        <v>66</v>
      </c>
      <c r="AR1809">
        <v>98905</v>
      </c>
      <c r="AS1809">
        <v>5170924</v>
      </c>
      <c r="AT1809">
        <v>52.26</v>
      </c>
      <c r="AV1809">
        <v>2016</v>
      </c>
      <c r="AW1809">
        <v>29</v>
      </c>
      <c r="AX1809">
        <v>3.2000000000000003E-4</v>
      </c>
      <c r="AY1809">
        <v>3.2000000000000003E-4</v>
      </c>
      <c r="AZ1809">
        <v>0.5</v>
      </c>
      <c r="BA1809">
        <v>99351</v>
      </c>
      <c r="BB1809">
        <v>32</v>
      </c>
      <c r="BC1809">
        <v>99335</v>
      </c>
      <c r="BD1809">
        <v>5519911</v>
      </c>
      <c r="BE1809">
        <v>55.56</v>
      </c>
    </row>
    <row r="1810" spans="37:57" x14ac:dyDescent="0.3">
      <c r="AK1810">
        <v>2016</v>
      </c>
      <c r="AL1810">
        <v>30</v>
      </c>
      <c r="AM1810">
        <v>6.9999999999999999E-4</v>
      </c>
      <c r="AN1810">
        <v>6.9999999999999999E-4</v>
      </c>
      <c r="AO1810">
        <v>0.5</v>
      </c>
      <c r="AP1810">
        <v>98872</v>
      </c>
      <c r="AQ1810">
        <v>69</v>
      </c>
      <c r="AR1810">
        <v>98838</v>
      </c>
      <c r="AS1810">
        <v>5072019</v>
      </c>
      <c r="AT1810">
        <v>51.3</v>
      </c>
      <c r="AV1810">
        <v>2016</v>
      </c>
      <c r="AW1810">
        <v>30</v>
      </c>
      <c r="AX1810">
        <v>4.4000000000000002E-4</v>
      </c>
      <c r="AY1810">
        <v>4.4000000000000002E-4</v>
      </c>
      <c r="AZ1810">
        <v>0.5</v>
      </c>
      <c r="BA1810">
        <v>99318</v>
      </c>
      <c r="BB1810">
        <v>44</v>
      </c>
      <c r="BC1810">
        <v>99297</v>
      </c>
      <c r="BD1810">
        <v>5420576</v>
      </c>
      <c r="BE1810">
        <v>54.58</v>
      </c>
    </row>
    <row r="1811" spans="37:57" x14ac:dyDescent="0.3">
      <c r="AK1811">
        <v>2016</v>
      </c>
      <c r="AL1811">
        <v>31</v>
      </c>
      <c r="AM1811">
        <v>8.5999999999999998E-4</v>
      </c>
      <c r="AN1811">
        <v>8.5999999999999998E-4</v>
      </c>
      <c r="AO1811">
        <v>0.5</v>
      </c>
      <c r="AP1811">
        <v>98803</v>
      </c>
      <c r="AQ1811">
        <v>85</v>
      </c>
      <c r="AR1811">
        <v>98761</v>
      </c>
      <c r="AS1811">
        <v>4973181</v>
      </c>
      <c r="AT1811">
        <v>50.33</v>
      </c>
      <c r="AV1811">
        <v>2016</v>
      </c>
      <c r="AW1811">
        <v>31</v>
      </c>
      <c r="AX1811">
        <v>2.3000000000000001E-4</v>
      </c>
      <c r="AY1811">
        <v>2.3000000000000001E-4</v>
      </c>
      <c r="AZ1811">
        <v>0.5</v>
      </c>
      <c r="BA1811">
        <v>99275</v>
      </c>
      <c r="BB1811">
        <v>22</v>
      </c>
      <c r="BC1811">
        <v>99263</v>
      </c>
      <c r="BD1811">
        <v>5321280</v>
      </c>
      <c r="BE1811">
        <v>53.6</v>
      </c>
    </row>
    <row r="1812" spans="37:57" x14ac:dyDescent="0.3">
      <c r="AK1812">
        <v>2016</v>
      </c>
      <c r="AL1812">
        <v>32</v>
      </c>
      <c r="AM1812">
        <v>8.4000000000000003E-4</v>
      </c>
      <c r="AN1812">
        <v>8.4000000000000003E-4</v>
      </c>
      <c r="AO1812">
        <v>0.5</v>
      </c>
      <c r="AP1812">
        <v>98718</v>
      </c>
      <c r="AQ1812">
        <v>83</v>
      </c>
      <c r="AR1812">
        <v>98676</v>
      </c>
      <c r="AS1812">
        <v>4874421</v>
      </c>
      <c r="AT1812">
        <v>49.38</v>
      </c>
      <c r="AV1812">
        <v>2016</v>
      </c>
      <c r="AW1812">
        <v>32</v>
      </c>
      <c r="AX1812">
        <v>4.0000000000000002E-4</v>
      </c>
      <c r="AY1812">
        <v>4.0000000000000002E-4</v>
      </c>
      <c r="AZ1812">
        <v>0.5</v>
      </c>
      <c r="BA1812">
        <v>99252</v>
      </c>
      <c r="BB1812">
        <v>39</v>
      </c>
      <c r="BC1812">
        <v>99233</v>
      </c>
      <c r="BD1812">
        <v>5222016</v>
      </c>
      <c r="BE1812">
        <v>52.61</v>
      </c>
    </row>
    <row r="1813" spans="37:57" x14ac:dyDescent="0.3">
      <c r="AK1813">
        <v>2016</v>
      </c>
      <c r="AL1813">
        <v>33</v>
      </c>
      <c r="AM1813">
        <v>8.4000000000000003E-4</v>
      </c>
      <c r="AN1813">
        <v>8.3000000000000001E-4</v>
      </c>
      <c r="AO1813">
        <v>0.5</v>
      </c>
      <c r="AP1813">
        <v>98635</v>
      </c>
      <c r="AQ1813">
        <v>82</v>
      </c>
      <c r="AR1813">
        <v>98594</v>
      </c>
      <c r="AS1813">
        <v>4775744</v>
      </c>
      <c r="AT1813">
        <v>48.42</v>
      </c>
      <c r="AV1813">
        <v>2016</v>
      </c>
      <c r="AW1813">
        <v>33</v>
      </c>
      <c r="AX1813">
        <v>3.3E-4</v>
      </c>
      <c r="AY1813">
        <v>3.3E-4</v>
      </c>
      <c r="AZ1813">
        <v>0.5</v>
      </c>
      <c r="BA1813">
        <v>99213</v>
      </c>
      <c r="BB1813">
        <v>33</v>
      </c>
      <c r="BC1813">
        <v>99196</v>
      </c>
      <c r="BD1813">
        <v>5122784</v>
      </c>
      <c r="BE1813">
        <v>51.63</v>
      </c>
    </row>
    <row r="1814" spans="37:57" x14ac:dyDescent="0.3">
      <c r="AK1814">
        <v>2016</v>
      </c>
      <c r="AL1814">
        <v>34</v>
      </c>
      <c r="AM1814">
        <v>7.3999999999999999E-4</v>
      </c>
      <c r="AN1814">
        <v>7.3999999999999999E-4</v>
      </c>
      <c r="AO1814">
        <v>0.5</v>
      </c>
      <c r="AP1814">
        <v>98553</v>
      </c>
      <c r="AQ1814">
        <v>73</v>
      </c>
      <c r="AR1814">
        <v>98516</v>
      </c>
      <c r="AS1814">
        <v>4677151</v>
      </c>
      <c r="AT1814">
        <v>47.46</v>
      </c>
      <c r="AV1814">
        <v>2016</v>
      </c>
      <c r="AW1814">
        <v>34</v>
      </c>
      <c r="AX1814">
        <v>3.5E-4</v>
      </c>
      <c r="AY1814">
        <v>3.5E-4</v>
      </c>
      <c r="AZ1814">
        <v>0.5</v>
      </c>
      <c r="BA1814">
        <v>99180</v>
      </c>
      <c r="BB1814">
        <v>35</v>
      </c>
      <c r="BC1814">
        <v>99162</v>
      </c>
      <c r="BD1814">
        <v>5023588</v>
      </c>
      <c r="BE1814">
        <v>50.65</v>
      </c>
    </row>
    <row r="1815" spans="37:57" x14ac:dyDescent="0.3">
      <c r="AK1815">
        <v>2016</v>
      </c>
      <c r="AL1815">
        <v>35</v>
      </c>
      <c r="AM1815">
        <v>8.3000000000000001E-4</v>
      </c>
      <c r="AN1815">
        <v>8.3000000000000001E-4</v>
      </c>
      <c r="AO1815">
        <v>0.5</v>
      </c>
      <c r="AP1815">
        <v>98479</v>
      </c>
      <c r="AQ1815">
        <v>82</v>
      </c>
      <c r="AR1815">
        <v>98438</v>
      </c>
      <c r="AS1815">
        <v>4578635</v>
      </c>
      <c r="AT1815">
        <v>46.49</v>
      </c>
      <c r="AV1815">
        <v>2016</v>
      </c>
      <c r="AW1815">
        <v>35</v>
      </c>
      <c r="AX1815">
        <v>4.8999999999999998E-4</v>
      </c>
      <c r="AY1815">
        <v>4.8999999999999998E-4</v>
      </c>
      <c r="AZ1815">
        <v>0.5</v>
      </c>
      <c r="BA1815">
        <v>99145</v>
      </c>
      <c r="BB1815">
        <v>49</v>
      </c>
      <c r="BC1815">
        <v>99121</v>
      </c>
      <c r="BD1815">
        <v>4924425</v>
      </c>
      <c r="BE1815">
        <v>49.67</v>
      </c>
    </row>
    <row r="1816" spans="37:57" x14ac:dyDescent="0.3">
      <c r="AK1816">
        <v>2016</v>
      </c>
      <c r="AL1816">
        <v>36</v>
      </c>
      <c r="AM1816">
        <v>8.4000000000000003E-4</v>
      </c>
      <c r="AN1816">
        <v>8.4000000000000003E-4</v>
      </c>
      <c r="AO1816">
        <v>0.5</v>
      </c>
      <c r="AP1816">
        <v>98397</v>
      </c>
      <c r="AQ1816">
        <v>83</v>
      </c>
      <c r="AR1816">
        <v>98356</v>
      </c>
      <c r="AS1816">
        <v>4480196</v>
      </c>
      <c r="AT1816">
        <v>45.53</v>
      </c>
      <c r="AV1816">
        <v>2016</v>
      </c>
      <c r="AW1816">
        <v>36</v>
      </c>
      <c r="AX1816">
        <v>3.6000000000000002E-4</v>
      </c>
      <c r="AY1816">
        <v>3.6000000000000002E-4</v>
      </c>
      <c r="AZ1816">
        <v>0.5</v>
      </c>
      <c r="BA1816">
        <v>99096</v>
      </c>
      <c r="BB1816">
        <v>36</v>
      </c>
      <c r="BC1816">
        <v>99078</v>
      </c>
      <c r="BD1816">
        <v>4825305</v>
      </c>
      <c r="BE1816">
        <v>48.69</v>
      </c>
    </row>
    <row r="1817" spans="37:57" x14ac:dyDescent="0.3">
      <c r="AK1817">
        <v>2016</v>
      </c>
      <c r="AL1817">
        <v>37</v>
      </c>
      <c r="AM1817">
        <v>6.6E-4</v>
      </c>
      <c r="AN1817">
        <v>6.6E-4</v>
      </c>
      <c r="AO1817">
        <v>0.5</v>
      </c>
      <c r="AP1817">
        <v>98314</v>
      </c>
      <c r="AQ1817">
        <v>65</v>
      </c>
      <c r="AR1817">
        <v>98282</v>
      </c>
      <c r="AS1817">
        <v>4381841</v>
      </c>
      <c r="AT1817">
        <v>44.57</v>
      </c>
      <c r="AV1817">
        <v>2016</v>
      </c>
      <c r="AW1817">
        <v>37</v>
      </c>
      <c r="AX1817">
        <v>3.4000000000000002E-4</v>
      </c>
      <c r="AY1817">
        <v>3.4000000000000002E-4</v>
      </c>
      <c r="AZ1817">
        <v>0.5</v>
      </c>
      <c r="BA1817">
        <v>99061</v>
      </c>
      <c r="BB1817">
        <v>33</v>
      </c>
      <c r="BC1817">
        <v>99044</v>
      </c>
      <c r="BD1817">
        <v>4726226</v>
      </c>
      <c r="BE1817">
        <v>47.71</v>
      </c>
    </row>
    <row r="1818" spans="37:57" x14ac:dyDescent="0.3">
      <c r="AK1818">
        <v>2016</v>
      </c>
      <c r="AL1818">
        <v>38</v>
      </c>
      <c r="AM1818">
        <v>9.6000000000000002E-4</v>
      </c>
      <c r="AN1818">
        <v>9.6000000000000002E-4</v>
      </c>
      <c r="AO1818">
        <v>0.5</v>
      </c>
      <c r="AP1818">
        <v>98250</v>
      </c>
      <c r="AQ1818">
        <v>94</v>
      </c>
      <c r="AR1818">
        <v>98202</v>
      </c>
      <c r="AS1818">
        <v>4283559</v>
      </c>
      <c r="AT1818">
        <v>43.6</v>
      </c>
      <c r="AV1818">
        <v>2016</v>
      </c>
      <c r="AW1818">
        <v>38</v>
      </c>
      <c r="AX1818">
        <v>3.6000000000000002E-4</v>
      </c>
      <c r="AY1818">
        <v>3.6000000000000002E-4</v>
      </c>
      <c r="AZ1818">
        <v>0.5</v>
      </c>
      <c r="BA1818">
        <v>99027</v>
      </c>
      <c r="BB1818">
        <v>35</v>
      </c>
      <c r="BC1818">
        <v>99010</v>
      </c>
      <c r="BD1818">
        <v>4627182</v>
      </c>
      <c r="BE1818">
        <v>46.73</v>
      </c>
    </row>
    <row r="1819" spans="37:57" x14ac:dyDescent="0.3">
      <c r="AK1819">
        <v>2016</v>
      </c>
      <c r="AL1819">
        <v>39</v>
      </c>
      <c r="AM1819">
        <v>1.0300000000000001E-3</v>
      </c>
      <c r="AN1819">
        <v>1.0300000000000001E-3</v>
      </c>
      <c r="AO1819">
        <v>0.5</v>
      </c>
      <c r="AP1819">
        <v>98155</v>
      </c>
      <c r="AQ1819">
        <v>101</v>
      </c>
      <c r="AR1819">
        <v>98105</v>
      </c>
      <c r="AS1819">
        <v>4185356</v>
      </c>
      <c r="AT1819">
        <v>42.64</v>
      </c>
      <c r="AV1819">
        <v>2016</v>
      </c>
      <c r="AW1819">
        <v>39</v>
      </c>
      <c r="AX1819">
        <v>5.5000000000000003E-4</v>
      </c>
      <c r="AY1819">
        <v>5.5000000000000003E-4</v>
      </c>
      <c r="AZ1819">
        <v>0.5</v>
      </c>
      <c r="BA1819">
        <v>98992</v>
      </c>
      <c r="BB1819">
        <v>55</v>
      </c>
      <c r="BC1819">
        <v>98965</v>
      </c>
      <c r="BD1819">
        <v>4528173</v>
      </c>
      <c r="BE1819">
        <v>45.74</v>
      </c>
    </row>
    <row r="1820" spans="37:57" x14ac:dyDescent="0.3">
      <c r="AK1820">
        <v>2016</v>
      </c>
      <c r="AL1820">
        <v>40</v>
      </c>
      <c r="AM1820">
        <v>8.0999999999999996E-4</v>
      </c>
      <c r="AN1820">
        <v>8.0999999999999996E-4</v>
      </c>
      <c r="AO1820">
        <v>0.5</v>
      </c>
      <c r="AP1820">
        <v>98054</v>
      </c>
      <c r="AQ1820">
        <v>79</v>
      </c>
      <c r="AR1820">
        <v>98015</v>
      </c>
      <c r="AS1820">
        <v>4087252</v>
      </c>
      <c r="AT1820">
        <v>41.68</v>
      </c>
      <c r="AV1820">
        <v>2016</v>
      </c>
      <c r="AW1820">
        <v>40</v>
      </c>
      <c r="AX1820">
        <v>7.6999999999999996E-4</v>
      </c>
      <c r="AY1820">
        <v>7.6999999999999996E-4</v>
      </c>
      <c r="AZ1820">
        <v>0.5</v>
      </c>
      <c r="BA1820">
        <v>98937</v>
      </c>
      <c r="BB1820">
        <v>76</v>
      </c>
      <c r="BC1820">
        <v>98899</v>
      </c>
      <c r="BD1820">
        <v>4429208</v>
      </c>
      <c r="BE1820">
        <v>44.77</v>
      </c>
    </row>
    <row r="1821" spans="37:57" x14ac:dyDescent="0.3">
      <c r="AK1821">
        <v>2016</v>
      </c>
      <c r="AL1821">
        <v>41</v>
      </c>
      <c r="AM1821">
        <v>1.08E-3</v>
      </c>
      <c r="AN1821">
        <v>1.08E-3</v>
      </c>
      <c r="AO1821">
        <v>0.5</v>
      </c>
      <c r="AP1821">
        <v>97975</v>
      </c>
      <c r="AQ1821">
        <v>106</v>
      </c>
      <c r="AR1821">
        <v>97922</v>
      </c>
      <c r="AS1821">
        <v>3989237</v>
      </c>
      <c r="AT1821">
        <v>40.72</v>
      </c>
      <c r="AV1821">
        <v>2016</v>
      </c>
      <c r="AW1821">
        <v>41</v>
      </c>
      <c r="AX1821">
        <v>5.2999999999999998E-4</v>
      </c>
      <c r="AY1821">
        <v>5.2999999999999998E-4</v>
      </c>
      <c r="AZ1821">
        <v>0.5</v>
      </c>
      <c r="BA1821">
        <v>98861</v>
      </c>
      <c r="BB1821">
        <v>52</v>
      </c>
      <c r="BC1821">
        <v>98835</v>
      </c>
      <c r="BD1821">
        <v>4330309</v>
      </c>
      <c r="BE1821">
        <v>43.8</v>
      </c>
    </row>
    <row r="1822" spans="37:57" x14ac:dyDescent="0.3">
      <c r="AK1822">
        <v>2016</v>
      </c>
      <c r="AL1822">
        <v>42</v>
      </c>
      <c r="AM1822">
        <v>1.2700000000000001E-3</v>
      </c>
      <c r="AN1822">
        <v>1.2700000000000001E-3</v>
      </c>
      <c r="AO1822">
        <v>0.5</v>
      </c>
      <c r="AP1822">
        <v>97869</v>
      </c>
      <c r="AQ1822">
        <v>124</v>
      </c>
      <c r="AR1822">
        <v>97807</v>
      </c>
      <c r="AS1822">
        <v>3891315</v>
      </c>
      <c r="AT1822">
        <v>39.76</v>
      </c>
      <c r="AV1822">
        <v>2016</v>
      </c>
      <c r="AW1822">
        <v>42</v>
      </c>
      <c r="AX1822">
        <v>5.9000000000000003E-4</v>
      </c>
      <c r="AY1822">
        <v>5.9000000000000003E-4</v>
      </c>
      <c r="AZ1822">
        <v>0.5</v>
      </c>
      <c r="BA1822">
        <v>98808</v>
      </c>
      <c r="BB1822">
        <v>58</v>
      </c>
      <c r="BC1822">
        <v>98779</v>
      </c>
      <c r="BD1822">
        <v>4231475</v>
      </c>
      <c r="BE1822">
        <v>42.83</v>
      </c>
    </row>
    <row r="1823" spans="37:57" x14ac:dyDescent="0.3">
      <c r="AK1823">
        <v>2016</v>
      </c>
      <c r="AL1823">
        <v>43</v>
      </c>
      <c r="AM1823">
        <v>1.15E-3</v>
      </c>
      <c r="AN1823">
        <v>1.15E-3</v>
      </c>
      <c r="AO1823">
        <v>0.5</v>
      </c>
      <c r="AP1823">
        <v>97745</v>
      </c>
      <c r="AQ1823">
        <v>112</v>
      </c>
      <c r="AR1823">
        <v>97688</v>
      </c>
      <c r="AS1823">
        <v>3793508</v>
      </c>
      <c r="AT1823">
        <v>38.81</v>
      </c>
      <c r="AV1823">
        <v>2016</v>
      </c>
      <c r="AW1823">
        <v>43</v>
      </c>
      <c r="AX1823">
        <v>7.5000000000000002E-4</v>
      </c>
      <c r="AY1823">
        <v>7.5000000000000002E-4</v>
      </c>
      <c r="AZ1823">
        <v>0.5</v>
      </c>
      <c r="BA1823">
        <v>98750</v>
      </c>
      <c r="BB1823">
        <v>74</v>
      </c>
      <c r="BC1823">
        <v>98713</v>
      </c>
      <c r="BD1823">
        <v>4132695</v>
      </c>
      <c r="BE1823">
        <v>41.85</v>
      </c>
    </row>
    <row r="1824" spans="37:57" x14ac:dyDescent="0.3">
      <c r="AK1824">
        <v>2016</v>
      </c>
      <c r="AL1824">
        <v>44</v>
      </c>
      <c r="AM1824">
        <v>1.1900000000000001E-3</v>
      </c>
      <c r="AN1824">
        <v>1.1900000000000001E-3</v>
      </c>
      <c r="AO1824">
        <v>0.5</v>
      </c>
      <c r="AP1824">
        <v>97632</v>
      </c>
      <c r="AQ1824">
        <v>116</v>
      </c>
      <c r="AR1824">
        <v>97574</v>
      </c>
      <c r="AS1824">
        <v>3695820</v>
      </c>
      <c r="AT1824">
        <v>37.85</v>
      </c>
      <c r="AV1824">
        <v>2016</v>
      </c>
      <c r="AW1824">
        <v>44</v>
      </c>
      <c r="AX1824">
        <v>6.8999999999999997E-4</v>
      </c>
      <c r="AY1824">
        <v>6.8999999999999997E-4</v>
      </c>
      <c r="AZ1824">
        <v>0.5</v>
      </c>
      <c r="BA1824">
        <v>98676</v>
      </c>
      <c r="BB1824">
        <v>68</v>
      </c>
      <c r="BC1824">
        <v>98642</v>
      </c>
      <c r="BD1824">
        <v>4033982</v>
      </c>
      <c r="BE1824">
        <v>40.880000000000003</v>
      </c>
    </row>
    <row r="1825" spans="37:57" x14ac:dyDescent="0.3">
      <c r="AK1825">
        <v>2016</v>
      </c>
      <c r="AL1825">
        <v>45</v>
      </c>
      <c r="AM1825">
        <v>1.2899999999999999E-3</v>
      </c>
      <c r="AN1825">
        <v>1.2899999999999999E-3</v>
      </c>
      <c r="AO1825">
        <v>0.5</v>
      </c>
      <c r="AP1825">
        <v>97516</v>
      </c>
      <c r="AQ1825">
        <v>126</v>
      </c>
      <c r="AR1825">
        <v>97453</v>
      </c>
      <c r="AS1825">
        <v>3598246</v>
      </c>
      <c r="AT1825">
        <v>36.9</v>
      </c>
      <c r="AV1825">
        <v>2016</v>
      </c>
      <c r="AW1825">
        <v>45</v>
      </c>
      <c r="AX1825">
        <v>8.3000000000000001E-4</v>
      </c>
      <c r="AY1825">
        <v>8.3000000000000001E-4</v>
      </c>
      <c r="AZ1825">
        <v>0.5</v>
      </c>
      <c r="BA1825">
        <v>98608</v>
      </c>
      <c r="BB1825">
        <v>82</v>
      </c>
      <c r="BC1825">
        <v>98567</v>
      </c>
      <c r="BD1825">
        <v>3935340</v>
      </c>
      <c r="BE1825">
        <v>39.909999999999997</v>
      </c>
    </row>
    <row r="1826" spans="37:57" x14ac:dyDescent="0.3">
      <c r="AK1826">
        <v>2016</v>
      </c>
      <c r="AL1826">
        <v>46</v>
      </c>
      <c r="AM1826">
        <v>1.5299999999999999E-3</v>
      </c>
      <c r="AN1826">
        <v>1.5299999999999999E-3</v>
      </c>
      <c r="AO1826">
        <v>0.5</v>
      </c>
      <c r="AP1826">
        <v>97390</v>
      </c>
      <c r="AQ1826">
        <v>149</v>
      </c>
      <c r="AR1826">
        <v>97315</v>
      </c>
      <c r="AS1826">
        <v>3500793</v>
      </c>
      <c r="AT1826">
        <v>35.950000000000003</v>
      </c>
      <c r="AV1826">
        <v>2016</v>
      </c>
      <c r="AW1826">
        <v>46</v>
      </c>
      <c r="AX1826">
        <v>1.17E-3</v>
      </c>
      <c r="AY1826">
        <v>1.17E-3</v>
      </c>
      <c r="AZ1826">
        <v>0.5</v>
      </c>
      <c r="BA1826">
        <v>98526</v>
      </c>
      <c r="BB1826">
        <v>115</v>
      </c>
      <c r="BC1826">
        <v>98468</v>
      </c>
      <c r="BD1826">
        <v>3836773</v>
      </c>
      <c r="BE1826">
        <v>38.94</v>
      </c>
    </row>
    <row r="1827" spans="37:57" x14ac:dyDescent="0.3">
      <c r="AK1827">
        <v>2016</v>
      </c>
      <c r="AL1827">
        <v>47</v>
      </c>
      <c r="AM1827">
        <v>1.57E-3</v>
      </c>
      <c r="AN1827">
        <v>1.57E-3</v>
      </c>
      <c r="AO1827">
        <v>0.5</v>
      </c>
      <c r="AP1827">
        <v>97241</v>
      </c>
      <c r="AQ1827">
        <v>153</v>
      </c>
      <c r="AR1827">
        <v>97164</v>
      </c>
      <c r="AS1827">
        <v>3403478</v>
      </c>
      <c r="AT1827">
        <v>35</v>
      </c>
      <c r="AV1827">
        <v>2016</v>
      </c>
      <c r="AW1827">
        <v>47</v>
      </c>
      <c r="AX1827">
        <v>9.1E-4</v>
      </c>
      <c r="AY1827">
        <v>9.1E-4</v>
      </c>
      <c r="AZ1827">
        <v>0.5</v>
      </c>
      <c r="BA1827">
        <v>98411</v>
      </c>
      <c r="BB1827">
        <v>90</v>
      </c>
      <c r="BC1827">
        <v>98366</v>
      </c>
      <c r="BD1827">
        <v>3738305</v>
      </c>
      <c r="BE1827">
        <v>37.99</v>
      </c>
    </row>
    <row r="1828" spans="37:57" x14ac:dyDescent="0.3">
      <c r="AK1828">
        <v>2016</v>
      </c>
      <c r="AL1828">
        <v>48</v>
      </c>
      <c r="AM1828">
        <v>1.83E-3</v>
      </c>
      <c r="AN1828">
        <v>1.83E-3</v>
      </c>
      <c r="AO1828">
        <v>0.5</v>
      </c>
      <c r="AP1828">
        <v>97088</v>
      </c>
      <c r="AQ1828">
        <v>178</v>
      </c>
      <c r="AR1828">
        <v>96999</v>
      </c>
      <c r="AS1828">
        <v>3306314</v>
      </c>
      <c r="AT1828">
        <v>34.049999999999997</v>
      </c>
      <c r="AV1828">
        <v>2016</v>
      </c>
      <c r="AW1828">
        <v>48</v>
      </c>
      <c r="AX1828">
        <v>1.39E-3</v>
      </c>
      <c r="AY1828">
        <v>1.39E-3</v>
      </c>
      <c r="AZ1828">
        <v>0.5</v>
      </c>
      <c r="BA1828">
        <v>98321</v>
      </c>
      <c r="BB1828">
        <v>137</v>
      </c>
      <c r="BC1828">
        <v>98253</v>
      </c>
      <c r="BD1828">
        <v>3639939</v>
      </c>
      <c r="BE1828">
        <v>37.020000000000003</v>
      </c>
    </row>
    <row r="1829" spans="37:57" x14ac:dyDescent="0.3">
      <c r="AK1829">
        <v>2016</v>
      </c>
      <c r="AL1829">
        <v>49</v>
      </c>
      <c r="AM1829">
        <v>2.32E-3</v>
      </c>
      <c r="AN1829">
        <v>2.31E-3</v>
      </c>
      <c r="AO1829">
        <v>0.5</v>
      </c>
      <c r="AP1829">
        <v>96910</v>
      </c>
      <c r="AQ1829">
        <v>224</v>
      </c>
      <c r="AR1829">
        <v>96798</v>
      </c>
      <c r="AS1829">
        <v>3209314</v>
      </c>
      <c r="AT1829">
        <v>33.119999999999997</v>
      </c>
      <c r="AV1829">
        <v>2016</v>
      </c>
      <c r="AW1829">
        <v>49</v>
      </c>
      <c r="AX1829">
        <v>1.34E-3</v>
      </c>
      <c r="AY1829">
        <v>1.34E-3</v>
      </c>
      <c r="AZ1829">
        <v>0.5</v>
      </c>
      <c r="BA1829">
        <v>98184</v>
      </c>
      <c r="BB1829">
        <v>132</v>
      </c>
      <c r="BC1829">
        <v>98119</v>
      </c>
      <c r="BD1829">
        <v>3541686</v>
      </c>
      <c r="BE1829">
        <v>36.07</v>
      </c>
    </row>
    <row r="1830" spans="37:57" x14ac:dyDescent="0.3">
      <c r="AK1830">
        <v>2016</v>
      </c>
      <c r="AL1830">
        <v>50</v>
      </c>
      <c r="AM1830">
        <v>2.1800000000000001E-3</v>
      </c>
      <c r="AN1830">
        <v>2.1800000000000001E-3</v>
      </c>
      <c r="AO1830">
        <v>0.5</v>
      </c>
      <c r="AP1830">
        <v>96686</v>
      </c>
      <c r="AQ1830">
        <v>210</v>
      </c>
      <c r="AR1830">
        <v>96581</v>
      </c>
      <c r="AS1830">
        <v>3112516</v>
      </c>
      <c r="AT1830">
        <v>32.19</v>
      </c>
      <c r="AV1830">
        <v>2016</v>
      </c>
      <c r="AW1830">
        <v>50</v>
      </c>
      <c r="AX1830">
        <v>1.64E-3</v>
      </c>
      <c r="AY1830">
        <v>1.64E-3</v>
      </c>
      <c r="AZ1830">
        <v>0.5</v>
      </c>
      <c r="BA1830">
        <v>98053</v>
      </c>
      <c r="BB1830">
        <v>161</v>
      </c>
      <c r="BC1830">
        <v>97972</v>
      </c>
      <c r="BD1830">
        <v>3443567</v>
      </c>
      <c r="BE1830">
        <v>35.119999999999997</v>
      </c>
    </row>
    <row r="1831" spans="37:57" x14ac:dyDescent="0.3">
      <c r="AK1831">
        <v>2016</v>
      </c>
      <c r="AL1831">
        <v>51</v>
      </c>
      <c r="AM1831">
        <v>2.4499999999999999E-3</v>
      </c>
      <c r="AN1831">
        <v>2.4499999999999999E-3</v>
      </c>
      <c r="AO1831">
        <v>0.5</v>
      </c>
      <c r="AP1831">
        <v>96476</v>
      </c>
      <c r="AQ1831">
        <v>236</v>
      </c>
      <c r="AR1831">
        <v>96358</v>
      </c>
      <c r="AS1831">
        <v>3015935</v>
      </c>
      <c r="AT1831">
        <v>31.26</v>
      </c>
      <c r="AV1831">
        <v>2016</v>
      </c>
      <c r="AW1831">
        <v>51</v>
      </c>
      <c r="AX1831">
        <v>1.6000000000000001E-3</v>
      </c>
      <c r="AY1831">
        <v>1.6000000000000001E-3</v>
      </c>
      <c r="AZ1831">
        <v>0.5</v>
      </c>
      <c r="BA1831">
        <v>97892</v>
      </c>
      <c r="BB1831">
        <v>156</v>
      </c>
      <c r="BC1831">
        <v>97814</v>
      </c>
      <c r="BD1831">
        <v>3345595</v>
      </c>
      <c r="BE1831">
        <v>34.18</v>
      </c>
    </row>
    <row r="1832" spans="37:57" x14ac:dyDescent="0.3">
      <c r="AK1832">
        <v>2016</v>
      </c>
      <c r="AL1832">
        <v>52</v>
      </c>
      <c r="AM1832">
        <v>2.3999999999999998E-3</v>
      </c>
      <c r="AN1832">
        <v>2.3999999999999998E-3</v>
      </c>
      <c r="AO1832">
        <v>0.5</v>
      </c>
      <c r="AP1832">
        <v>96240</v>
      </c>
      <c r="AQ1832">
        <v>231</v>
      </c>
      <c r="AR1832">
        <v>96124</v>
      </c>
      <c r="AS1832">
        <v>2919577</v>
      </c>
      <c r="AT1832">
        <v>30.34</v>
      </c>
      <c r="AV1832">
        <v>2016</v>
      </c>
      <c r="AW1832">
        <v>52</v>
      </c>
      <c r="AX1832">
        <v>1.81E-3</v>
      </c>
      <c r="AY1832">
        <v>1.8E-3</v>
      </c>
      <c r="AZ1832">
        <v>0.5</v>
      </c>
      <c r="BA1832">
        <v>97736</v>
      </c>
      <c r="BB1832">
        <v>176</v>
      </c>
      <c r="BC1832">
        <v>97647</v>
      </c>
      <c r="BD1832">
        <v>3247781</v>
      </c>
      <c r="BE1832">
        <v>33.229999999999997</v>
      </c>
    </row>
    <row r="1833" spans="37:57" x14ac:dyDescent="0.3">
      <c r="AK1833">
        <v>2016</v>
      </c>
      <c r="AL1833">
        <v>53</v>
      </c>
      <c r="AM1833">
        <v>2.8700000000000002E-3</v>
      </c>
      <c r="AN1833">
        <v>2.8600000000000001E-3</v>
      </c>
      <c r="AO1833">
        <v>0.5</v>
      </c>
      <c r="AP1833">
        <v>96009</v>
      </c>
      <c r="AQ1833">
        <v>275</v>
      </c>
      <c r="AR1833">
        <v>95872</v>
      </c>
      <c r="AS1833">
        <v>2823453</v>
      </c>
      <c r="AT1833">
        <v>29.41</v>
      </c>
      <c r="AV1833">
        <v>2016</v>
      </c>
      <c r="AW1833">
        <v>53</v>
      </c>
      <c r="AX1833">
        <v>1.97E-3</v>
      </c>
      <c r="AY1833">
        <v>1.97E-3</v>
      </c>
      <c r="AZ1833">
        <v>0.5</v>
      </c>
      <c r="BA1833">
        <v>97559</v>
      </c>
      <c r="BB1833">
        <v>192</v>
      </c>
      <c r="BC1833">
        <v>97463</v>
      </c>
      <c r="BD1833">
        <v>3150134</v>
      </c>
      <c r="BE1833">
        <v>32.29</v>
      </c>
    </row>
    <row r="1834" spans="37:57" x14ac:dyDescent="0.3">
      <c r="AK1834">
        <v>2016</v>
      </c>
      <c r="AL1834">
        <v>54</v>
      </c>
      <c r="AM1834">
        <v>3.7599999999999999E-3</v>
      </c>
      <c r="AN1834">
        <v>3.7499999999999999E-3</v>
      </c>
      <c r="AO1834">
        <v>0.5</v>
      </c>
      <c r="AP1834">
        <v>95734</v>
      </c>
      <c r="AQ1834">
        <v>359</v>
      </c>
      <c r="AR1834">
        <v>95554</v>
      </c>
      <c r="AS1834">
        <v>2727581</v>
      </c>
      <c r="AT1834">
        <v>28.49</v>
      </c>
      <c r="AV1834">
        <v>2016</v>
      </c>
      <c r="AW1834">
        <v>54</v>
      </c>
      <c r="AX1834">
        <v>1.8500000000000001E-3</v>
      </c>
      <c r="AY1834">
        <v>1.8500000000000001E-3</v>
      </c>
      <c r="AZ1834">
        <v>0.5</v>
      </c>
      <c r="BA1834">
        <v>97367</v>
      </c>
      <c r="BB1834">
        <v>180</v>
      </c>
      <c r="BC1834">
        <v>97277</v>
      </c>
      <c r="BD1834">
        <v>3052670</v>
      </c>
      <c r="BE1834">
        <v>31.35</v>
      </c>
    </row>
    <row r="1835" spans="37:57" x14ac:dyDescent="0.3">
      <c r="AK1835">
        <v>2016</v>
      </c>
      <c r="AL1835">
        <v>55</v>
      </c>
      <c r="AM1835">
        <v>3.8300000000000001E-3</v>
      </c>
      <c r="AN1835">
        <v>3.82E-3</v>
      </c>
      <c r="AO1835">
        <v>0.5</v>
      </c>
      <c r="AP1835">
        <v>95375</v>
      </c>
      <c r="AQ1835">
        <v>364</v>
      </c>
      <c r="AR1835">
        <v>95193</v>
      </c>
      <c r="AS1835">
        <v>2632027</v>
      </c>
      <c r="AT1835">
        <v>27.6</v>
      </c>
      <c r="AV1835">
        <v>2016</v>
      </c>
      <c r="AW1835">
        <v>55</v>
      </c>
      <c r="AX1835">
        <v>2.8E-3</v>
      </c>
      <c r="AY1835">
        <v>2.7899999999999999E-3</v>
      </c>
      <c r="AZ1835">
        <v>0.5</v>
      </c>
      <c r="BA1835">
        <v>97187</v>
      </c>
      <c r="BB1835">
        <v>271</v>
      </c>
      <c r="BC1835">
        <v>97052</v>
      </c>
      <c r="BD1835">
        <v>2955393</v>
      </c>
      <c r="BE1835">
        <v>30.41</v>
      </c>
    </row>
    <row r="1836" spans="37:57" x14ac:dyDescent="0.3">
      <c r="AK1836">
        <v>2016</v>
      </c>
      <c r="AL1836">
        <v>56</v>
      </c>
      <c r="AM1836">
        <v>4.3299999999999996E-3</v>
      </c>
      <c r="AN1836">
        <v>4.3200000000000001E-3</v>
      </c>
      <c r="AO1836">
        <v>0.5</v>
      </c>
      <c r="AP1836">
        <v>95010</v>
      </c>
      <c r="AQ1836">
        <v>410</v>
      </c>
      <c r="AR1836">
        <v>94805</v>
      </c>
      <c r="AS1836">
        <v>2536834</v>
      </c>
      <c r="AT1836">
        <v>26.7</v>
      </c>
      <c r="AV1836">
        <v>2016</v>
      </c>
      <c r="AW1836">
        <v>56</v>
      </c>
      <c r="AX1836">
        <v>2.9399999999999999E-3</v>
      </c>
      <c r="AY1836">
        <v>2.9299999999999999E-3</v>
      </c>
      <c r="AZ1836">
        <v>0.5</v>
      </c>
      <c r="BA1836">
        <v>96916</v>
      </c>
      <c r="BB1836">
        <v>284</v>
      </c>
      <c r="BC1836">
        <v>96774</v>
      </c>
      <c r="BD1836">
        <v>2858342</v>
      </c>
      <c r="BE1836">
        <v>29.49</v>
      </c>
    </row>
    <row r="1837" spans="37:57" x14ac:dyDescent="0.3">
      <c r="AK1837">
        <v>2016</v>
      </c>
      <c r="AL1837">
        <v>57</v>
      </c>
      <c r="AM1837">
        <v>4.1900000000000001E-3</v>
      </c>
      <c r="AN1837">
        <v>4.1799999999999997E-3</v>
      </c>
      <c r="AO1837">
        <v>0.5</v>
      </c>
      <c r="AP1837">
        <v>94600</v>
      </c>
      <c r="AQ1837">
        <v>395</v>
      </c>
      <c r="AR1837">
        <v>94403</v>
      </c>
      <c r="AS1837">
        <v>2442029</v>
      </c>
      <c r="AT1837">
        <v>25.81</v>
      </c>
      <c r="AV1837">
        <v>2016</v>
      </c>
      <c r="AW1837">
        <v>57</v>
      </c>
      <c r="AX1837">
        <v>2.7299999999999998E-3</v>
      </c>
      <c r="AY1837">
        <v>2.7299999999999998E-3</v>
      </c>
      <c r="AZ1837">
        <v>0.5</v>
      </c>
      <c r="BA1837">
        <v>96632</v>
      </c>
      <c r="BB1837">
        <v>264</v>
      </c>
      <c r="BC1837">
        <v>96500</v>
      </c>
      <c r="BD1837">
        <v>2761568</v>
      </c>
      <c r="BE1837">
        <v>28.58</v>
      </c>
    </row>
    <row r="1838" spans="37:57" x14ac:dyDescent="0.3">
      <c r="AK1838">
        <v>2016</v>
      </c>
      <c r="AL1838">
        <v>58</v>
      </c>
      <c r="AM1838">
        <v>4.8599999999999997E-3</v>
      </c>
      <c r="AN1838">
        <v>4.8500000000000001E-3</v>
      </c>
      <c r="AO1838">
        <v>0.5</v>
      </c>
      <c r="AP1838">
        <v>94205</v>
      </c>
      <c r="AQ1838">
        <v>457</v>
      </c>
      <c r="AR1838">
        <v>93977</v>
      </c>
      <c r="AS1838">
        <v>2347626</v>
      </c>
      <c r="AT1838">
        <v>24.92</v>
      </c>
      <c r="AV1838">
        <v>2016</v>
      </c>
      <c r="AW1838">
        <v>58</v>
      </c>
      <c r="AX1838">
        <v>3.2399999999999998E-3</v>
      </c>
      <c r="AY1838">
        <v>3.2399999999999998E-3</v>
      </c>
      <c r="AZ1838">
        <v>0.5</v>
      </c>
      <c r="BA1838">
        <v>96368</v>
      </c>
      <c r="BB1838">
        <v>312</v>
      </c>
      <c r="BC1838">
        <v>96212</v>
      </c>
      <c r="BD1838">
        <v>2665068</v>
      </c>
      <c r="BE1838">
        <v>27.66</v>
      </c>
    </row>
    <row r="1839" spans="37:57" x14ac:dyDescent="0.3">
      <c r="AK1839">
        <v>2016</v>
      </c>
      <c r="AL1839">
        <v>59</v>
      </c>
      <c r="AM1839">
        <v>5.3800000000000002E-3</v>
      </c>
      <c r="AN1839">
        <v>5.3600000000000002E-3</v>
      </c>
      <c r="AO1839">
        <v>0.5</v>
      </c>
      <c r="AP1839">
        <v>93748</v>
      </c>
      <c r="AQ1839">
        <v>503</v>
      </c>
      <c r="AR1839">
        <v>93497</v>
      </c>
      <c r="AS1839">
        <v>2253649</v>
      </c>
      <c r="AT1839">
        <v>24.04</v>
      </c>
      <c r="AV1839">
        <v>2016</v>
      </c>
      <c r="AW1839">
        <v>59</v>
      </c>
      <c r="AX1839">
        <v>3.98E-3</v>
      </c>
      <c r="AY1839">
        <v>3.98E-3</v>
      </c>
      <c r="AZ1839">
        <v>0.5</v>
      </c>
      <c r="BA1839">
        <v>96056</v>
      </c>
      <c r="BB1839">
        <v>382</v>
      </c>
      <c r="BC1839">
        <v>95865</v>
      </c>
      <c r="BD1839">
        <v>2568856</v>
      </c>
      <c r="BE1839">
        <v>26.74</v>
      </c>
    </row>
    <row r="1840" spans="37:57" x14ac:dyDescent="0.3">
      <c r="AK1840">
        <v>2016</v>
      </c>
      <c r="AL1840">
        <v>60</v>
      </c>
      <c r="AM1840">
        <v>6.3899999999999998E-3</v>
      </c>
      <c r="AN1840">
        <v>6.3699999999999998E-3</v>
      </c>
      <c r="AO1840">
        <v>0.5</v>
      </c>
      <c r="AP1840">
        <v>93245</v>
      </c>
      <c r="AQ1840">
        <v>594</v>
      </c>
      <c r="AR1840">
        <v>92948</v>
      </c>
      <c r="AS1840">
        <v>2160153</v>
      </c>
      <c r="AT1840">
        <v>23.17</v>
      </c>
      <c r="AV1840">
        <v>2016</v>
      </c>
      <c r="AW1840">
        <v>60</v>
      </c>
      <c r="AX1840">
        <v>4.45E-3</v>
      </c>
      <c r="AY1840">
        <v>4.4400000000000004E-3</v>
      </c>
      <c r="AZ1840">
        <v>0.5</v>
      </c>
      <c r="BA1840">
        <v>95674</v>
      </c>
      <c r="BB1840">
        <v>425</v>
      </c>
      <c r="BC1840">
        <v>95462</v>
      </c>
      <c r="BD1840">
        <v>2472991</v>
      </c>
      <c r="BE1840">
        <v>25.85</v>
      </c>
    </row>
    <row r="1841" spans="37:57" x14ac:dyDescent="0.3">
      <c r="AK1841">
        <v>2016</v>
      </c>
      <c r="AL1841">
        <v>61</v>
      </c>
      <c r="AM1841">
        <v>7.6699999999999997E-3</v>
      </c>
      <c r="AN1841">
        <v>7.6499999999999997E-3</v>
      </c>
      <c r="AO1841">
        <v>0.5</v>
      </c>
      <c r="AP1841">
        <v>92651</v>
      </c>
      <c r="AQ1841">
        <v>708</v>
      </c>
      <c r="AR1841">
        <v>92297</v>
      </c>
      <c r="AS1841">
        <v>2067204</v>
      </c>
      <c r="AT1841">
        <v>22.31</v>
      </c>
      <c r="AV1841">
        <v>2016</v>
      </c>
      <c r="AW1841">
        <v>61</v>
      </c>
      <c r="AX1841">
        <v>4.6699999999999997E-3</v>
      </c>
      <c r="AY1841">
        <v>4.6600000000000001E-3</v>
      </c>
      <c r="AZ1841">
        <v>0.5</v>
      </c>
      <c r="BA1841">
        <v>95250</v>
      </c>
      <c r="BB1841">
        <v>443</v>
      </c>
      <c r="BC1841">
        <v>95028</v>
      </c>
      <c r="BD1841">
        <v>2377529</v>
      </c>
      <c r="BE1841">
        <v>24.96</v>
      </c>
    </row>
    <row r="1842" spans="37:57" x14ac:dyDescent="0.3">
      <c r="AK1842">
        <v>2016</v>
      </c>
      <c r="AL1842">
        <v>62</v>
      </c>
      <c r="AM1842">
        <v>8.3700000000000007E-3</v>
      </c>
      <c r="AN1842">
        <v>8.3300000000000006E-3</v>
      </c>
      <c r="AO1842">
        <v>0.5</v>
      </c>
      <c r="AP1842">
        <v>91943</v>
      </c>
      <c r="AQ1842">
        <v>766</v>
      </c>
      <c r="AR1842">
        <v>91560</v>
      </c>
      <c r="AS1842">
        <v>1974907</v>
      </c>
      <c r="AT1842">
        <v>21.48</v>
      </c>
      <c r="AV1842">
        <v>2016</v>
      </c>
      <c r="AW1842">
        <v>62</v>
      </c>
      <c r="AX1842">
        <v>5.4299999999999999E-3</v>
      </c>
      <c r="AY1842">
        <v>5.4099999999999999E-3</v>
      </c>
      <c r="AZ1842">
        <v>0.5</v>
      </c>
      <c r="BA1842">
        <v>94806</v>
      </c>
      <c r="BB1842">
        <v>513</v>
      </c>
      <c r="BC1842">
        <v>94549</v>
      </c>
      <c r="BD1842">
        <v>2282501</v>
      </c>
      <c r="BE1842">
        <v>24.08</v>
      </c>
    </row>
    <row r="1843" spans="37:57" x14ac:dyDescent="0.3">
      <c r="AK1843">
        <v>2016</v>
      </c>
      <c r="AL1843">
        <v>63</v>
      </c>
      <c r="AM1843">
        <v>8.2000000000000007E-3</v>
      </c>
      <c r="AN1843">
        <v>8.1700000000000002E-3</v>
      </c>
      <c r="AO1843">
        <v>0.5</v>
      </c>
      <c r="AP1843">
        <v>91177</v>
      </c>
      <c r="AQ1843">
        <v>745</v>
      </c>
      <c r="AR1843">
        <v>90805</v>
      </c>
      <c r="AS1843">
        <v>1883347</v>
      </c>
      <c r="AT1843">
        <v>20.66</v>
      </c>
      <c r="AV1843">
        <v>2016</v>
      </c>
      <c r="AW1843">
        <v>63</v>
      </c>
      <c r="AX1843">
        <v>5.8199999999999997E-3</v>
      </c>
      <c r="AY1843">
        <v>5.7999999999999996E-3</v>
      </c>
      <c r="AZ1843">
        <v>0.5</v>
      </c>
      <c r="BA1843">
        <v>94293</v>
      </c>
      <c r="BB1843">
        <v>547</v>
      </c>
      <c r="BC1843">
        <v>94019</v>
      </c>
      <c r="BD1843">
        <v>2187952</v>
      </c>
      <c r="BE1843">
        <v>23.2</v>
      </c>
    </row>
    <row r="1844" spans="37:57" x14ac:dyDescent="0.3">
      <c r="AK1844">
        <v>2016</v>
      </c>
      <c r="AL1844">
        <v>64</v>
      </c>
      <c r="AM1844">
        <v>9.8399999999999998E-3</v>
      </c>
      <c r="AN1844">
        <v>9.7900000000000001E-3</v>
      </c>
      <c r="AO1844">
        <v>0.5</v>
      </c>
      <c r="AP1844">
        <v>90432</v>
      </c>
      <c r="AQ1844">
        <v>885</v>
      </c>
      <c r="AR1844">
        <v>89990</v>
      </c>
      <c r="AS1844">
        <v>1792542</v>
      </c>
      <c r="AT1844">
        <v>19.82</v>
      </c>
      <c r="AV1844">
        <v>2016</v>
      </c>
      <c r="AW1844">
        <v>64</v>
      </c>
      <c r="AX1844">
        <v>6.1599999999999997E-3</v>
      </c>
      <c r="AY1844">
        <v>6.1399999999999996E-3</v>
      </c>
      <c r="AZ1844">
        <v>0.5</v>
      </c>
      <c r="BA1844">
        <v>93746</v>
      </c>
      <c r="BB1844">
        <v>576</v>
      </c>
      <c r="BC1844">
        <v>93458</v>
      </c>
      <c r="BD1844">
        <v>2093933</v>
      </c>
      <c r="BE1844">
        <v>22.34</v>
      </c>
    </row>
    <row r="1845" spans="37:57" x14ac:dyDescent="0.3">
      <c r="AK1845">
        <v>2016</v>
      </c>
      <c r="AL1845">
        <v>65</v>
      </c>
      <c r="AM1845">
        <v>1.0319999999999999E-2</v>
      </c>
      <c r="AN1845">
        <v>1.027E-2</v>
      </c>
      <c r="AO1845">
        <v>0.5</v>
      </c>
      <c r="AP1845">
        <v>89547</v>
      </c>
      <c r="AQ1845">
        <v>920</v>
      </c>
      <c r="AR1845">
        <v>89087</v>
      </c>
      <c r="AS1845">
        <v>1702552</v>
      </c>
      <c r="AT1845">
        <v>19.010000000000002</v>
      </c>
      <c r="AV1845">
        <v>2016</v>
      </c>
      <c r="AW1845">
        <v>65</v>
      </c>
      <c r="AX1845">
        <v>6.9800000000000001E-3</v>
      </c>
      <c r="AY1845">
        <v>6.9499999999999996E-3</v>
      </c>
      <c r="AZ1845">
        <v>0.5</v>
      </c>
      <c r="BA1845">
        <v>93170</v>
      </c>
      <c r="BB1845">
        <v>648</v>
      </c>
      <c r="BC1845">
        <v>92846</v>
      </c>
      <c r="BD1845">
        <v>2000475</v>
      </c>
      <c r="BE1845">
        <v>21.47</v>
      </c>
    </row>
    <row r="1846" spans="37:57" x14ac:dyDescent="0.3">
      <c r="AK1846">
        <v>2016</v>
      </c>
      <c r="AL1846">
        <v>66</v>
      </c>
      <c r="AM1846">
        <v>1.217E-2</v>
      </c>
      <c r="AN1846">
        <v>1.209E-2</v>
      </c>
      <c r="AO1846">
        <v>0.5</v>
      </c>
      <c r="AP1846">
        <v>88627</v>
      </c>
      <c r="AQ1846">
        <v>1072</v>
      </c>
      <c r="AR1846">
        <v>88092</v>
      </c>
      <c r="AS1846">
        <v>1613465</v>
      </c>
      <c r="AT1846">
        <v>18.21</v>
      </c>
      <c r="AV1846">
        <v>2016</v>
      </c>
      <c r="AW1846">
        <v>66</v>
      </c>
      <c r="AX1846">
        <v>8.0400000000000003E-3</v>
      </c>
      <c r="AY1846">
        <v>8.0099999999999998E-3</v>
      </c>
      <c r="AZ1846">
        <v>0.5</v>
      </c>
      <c r="BA1846">
        <v>92522</v>
      </c>
      <c r="BB1846">
        <v>741</v>
      </c>
      <c r="BC1846">
        <v>92152</v>
      </c>
      <c r="BD1846">
        <v>1907629</v>
      </c>
      <c r="BE1846">
        <v>20.62</v>
      </c>
    </row>
    <row r="1847" spans="37:57" x14ac:dyDescent="0.3">
      <c r="AK1847">
        <v>2016</v>
      </c>
      <c r="AL1847">
        <v>67</v>
      </c>
      <c r="AM1847">
        <v>1.3270000000000001E-2</v>
      </c>
      <c r="AN1847">
        <v>1.3180000000000001E-2</v>
      </c>
      <c r="AO1847">
        <v>0.5</v>
      </c>
      <c r="AP1847">
        <v>87556</v>
      </c>
      <c r="AQ1847">
        <v>1154</v>
      </c>
      <c r="AR1847">
        <v>86978</v>
      </c>
      <c r="AS1847">
        <v>1525373</v>
      </c>
      <c r="AT1847">
        <v>17.420000000000002</v>
      </c>
      <c r="AV1847">
        <v>2016</v>
      </c>
      <c r="AW1847">
        <v>67</v>
      </c>
      <c r="AX1847">
        <v>8.2900000000000005E-3</v>
      </c>
      <c r="AY1847">
        <v>8.2500000000000004E-3</v>
      </c>
      <c r="AZ1847">
        <v>0.5</v>
      </c>
      <c r="BA1847">
        <v>91781</v>
      </c>
      <c r="BB1847">
        <v>758</v>
      </c>
      <c r="BC1847">
        <v>91403</v>
      </c>
      <c r="BD1847">
        <v>1815477</v>
      </c>
      <c r="BE1847">
        <v>19.78</v>
      </c>
    </row>
    <row r="1848" spans="37:57" x14ac:dyDescent="0.3">
      <c r="AK1848">
        <v>2016</v>
      </c>
      <c r="AL1848">
        <v>68</v>
      </c>
      <c r="AM1848">
        <v>1.379E-2</v>
      </c>
      <c r="AN1848">
        <v>1.37E-2</v>
      </c>
      <c r="AO1848">
        <v>0.5</v>
      </c>
      <c r="AP1848">
        <v>86401</v>
      </c>
      <c r="AQ1848">
        <v>1184</v>
      </c>
      <c r="AR1848">
        <v>85809</v>
      </c>
      <c r="AS1848">
        <v>1438395</v>
      </c>
      <c r="AT1848">
        <v>16.649999999999999</v>
      </c>
      <c r="AV1848">
        <v>2016</v>
      </c>
      <c r="AW1848">
        <v>68</v>
      </c>
      <c r="AX1848">
        <v>9.41E-3</v>
      </c>
      <c r="AY1848">
        <v>9.3699999999999999E-3</v>
      </c>
      <c r="AZ1848">
        <v>0.5</v>
      </c>
      <c r="BA1848">
        <v>91024</v>
      </c>
      <c r="BB1848">
        <v>852</v>
      </c>
      <c r="BC1848">
        <v>90598</v>
      </c>
      <c r="BD1848">
        <v>1724074</v>
      </c>
      <c r="BE1848">
        <v>18.940000000000001</v>
      </c>
    </row>
    <row r="1849" spans="37:57" x14ac:dyDescent="0.3">
      <c r="AK1849">
        <v>2016</v>
      </c>
      <c r="AL1849">
        <v>69</v>
      </c>
      <c r="AM1849">
        <v>1.5509999999999999E-2</v>
      </c>
      <c r="AN1849">
        <v>1.5389999999999999E-2</v>
      </c>
      <c r="AO1849">
        <v>0.5</v>
      </c>
      <c r="AP1849">
        <v>85218</v>
      </c>
      <c r="AQ1849">
        <v>1311</v>
      </c>
      <c r="AR1849">
        <v>84562</v>
      </c>
      <c r="AS1849">
        <v>1352585</v>
      </c>
      <c r="AT1849">
        <v>15.87</v>
      </c>
      <c r="AV1849">
        <v>2016</v>
      </c>
      <c r="AW1849">
        <v>69</v>
      </c>
      <c r="AX1849">
        <v>9.4599999999999997E-3</v>
      </c>
      <c r="AY1849">
        <v>9.41E-3</v>
      </c>
      <c r="AZ1849">
        <v>0.5</v>
      </c>
      <c r="BA1849">
        <v>90171</v>
      </c>
      <c r="BB1849">
        <v>849</v>
      </c>
      <c r="BC1849">
        <v>89747</v>
      </c>
      <c r="BD1849">
        <v>1633477</v>
      </c>
      <c r="BE1849">
        <v>18.12</v>
      </c>
    </row>
    <row r="1850" spans="37:57" x14ac:dyDescent="0.3">
      <c r="AK1850">
        <v>2016</v>
      </c>
      <c r="AL1850">
        <v>70</v>
      </c>
      <c r="AM1850">
        <v>1.695E-2</v>
      </c>
      <c r="AN1850">
        <v>1.6809999999999999E-2</v>
      </c>
      <c r="AO1850">
        <v>0.5</v>
      </c>
      <c r="AP1850">
        <v>83906</v>
      </c>
      <c r="AQ1850">
        <v>1410</v>
      </c>
      <c r="AR1850">
        <v>83201</v>
      </c>
      <c r="AS1850">
        <v>1268024</v>
      </c>
      <c r="AT1850">
        <v>15.11</v>
      </c>
      <c r="AV1850">
        <v>2016</v>
      </c>
      <c r="AW1850">
        <v>70</v>
      </c>
      <c r="AX1850">
        <v>1.11E-2</v>
      </c>
      <c r="AY1850">
        <v>1.1039999999999999E-2</v>
      </c>
      <c r="AZ1850">
        <v>0.5</v>
      </c>
      <c r="BA1850">
        <v>89323</v>
      </c>
      <c r="BB1850">
        <v>986</v>
      </c>
      <c r="BC1850">
        <v>88829</v>
      </c>
      <c r="BD1850">
        <v>1543730</v>
      </c>
      <c r="BE1850">
        <v>17.28</v>
      </c>
    </row>
    <row r="1851" spans="37:57" x14ac:dyDescent="0.3">
      <c r="AK1851">
        <v>2016</v>
      </c>
      <c r="AL1851">
        <v>71</v>
      </c>
      <c r="AM1851">
        <v>1.915E-2</v>
      </c>
      <c r="AN1851">
        <v>1.8970000000000001E-2</v>
      </c>
      <c r="AO1851">
        <v>0.5</v>
      </c>
      <c r="AP1851">
        <v>82496</v>
      </c>
      <c r="AQ1851">
        <v>1565</v>
      </c>
      <c r="AR1851">
        <v>81713</v>
      </c>
      <c r="AS1851">
        <v>1184823</v>
      </c>
      <c r="AT1851">
        <v>14.36</v>
      </c>
      <c r="AV1851">
        <v>2016</v>
      </c>
      <c r="AW1851">
        <v>71</v>
      </c>
      <c r="AX1851">
        <v>1.316E-2</v>
      </c>
      <c r="AY1851">
        <v>1.308E-2</v>
      </c>
      <c r="AZ1851">
        <v>0.5</v>
      </c>
      <c r="BA1851">
        <v>88336</v>
      </c>
      <c r="BB1851">
        <v>1155</v>
      </c>
      <c r="BC1851">
        <v>87759</v>
      </c>
      <c r="BD1851">
        <v>1454900</v>
      </c>
      <c r="BE1851">
        <v>16.47</v>
      </c>
    </row>
    <row r="1852" spans="37:57" x14ac:dyDescent="0.3">
      <c r="AK1852">
        <v>2016</v>
      </c>
      <c r="AL1852">
        <v>72</v>
      </c>
      <c r="AM1852">
        <v>2.0799999999999999E-2</v>
      </c>
      <c r="AN1852">
        <v>2.0590000000000001E-2</v>
      </c>
      <c r="AO1852">
        <v>0.5</v>
      </c>
      <c r="AP1852">
        <v>80931</v>
      </c>
      <c r="AQ1852">
        <v>1666</v>
      </c>
      <c r="AR1852">
        <v>80098</v>
      </c>
      <c r="AS1852">
        <v>1103109</v>
      </c>
      <c r="AT1852">
        <v>13.63</v>
      </c>
      <c r="AV1852">
        <v>2016</v>
      </c>
      <c r="AW1852">
        <v>72</v>
      </c>
      <c r="AX1852">
        <v>1.541E-2</v>
      </c>
      <c r="AY1852">
        <v>1.529E-2</v>
      </c>
      <c r="AZ1852">
        <v>0.5</v>
      </c>
      <c r="BA1852">
        <v>87181</v>
      </c>
      <c r="BB1852">
        <v>1333</v>
      </c>
      <c r="BC1852">
        <v>86515</v>
      </c>
      <c r="BD1852">
        <v>1367142</v>
      </c>
      <c r="BE1852">
        <v>15.68</v>
      </c>
    </row>
    <row r="1853" spans="37:57" x14ac:dyDescent="0.3">
      <c r="AK1853">
        <v>2016</v>
      </c>
      <c r="AL1853">
        <v>73</v>
      </c>
      <c r="AM1853">
        <v>2.469E-2</v>
      </c>
      <c r="AN1853">
        <v>2.4389999999999998E-2</v>
      </c>
      <c r="AO1853">
        <v>0.5</v>
      </c>
      <c r="AP1853">
        <v>79265</v>
      </c>
      <c r="AQ1853">
        <v>1933</v>
      </c>
      <c r="AR1853">
        <v>78299</v>
      </c>
      <c r="AS1853">
        <v>1023011</v>
      </c>
      <c r="AT1853">
        <v>12.91</v>
      </c>
      <c r="AV1853">
        <v>2016</v>
      </c>
      <c r="AW1853">
        <v>73</v>
      </c>
      <c r="AX1853">
        <v>1.644E-2</v>
      </c>
      <c r="AY1853">
        <v>1.6310000000000002E-2</v>
      </c>
      <c r="AZ1853">
        <v>0.5</v>
      </c>
      <c r="BA1853">
        <v>85848</v>
      </c>
      <c r="BB1853">
        <v>1400</v>
      </c>
      <c r="BC1853">
        <v>85148</v>
      </c>
      <c r="BD1853">
        <v>1280627</v>
      </c>
      <c r="BE1853">
        <v>14.92</v>
      </c>
    </row>
    <row r="1854" spans="37:57" x14ac:dyDescent="0.3">
      <c r="AK1854">
        <v>2016</v>
      </c>
      <c r="AL1854">
        <v>74</v>
      </c>
      <c r="AM1854">
        <v>2.453E-2</v>
      </c>
      <c r="AN1854">
        <v>2.4240000000000001E-2</v>
      </c>
      <c r="AO1854">
        <v>0.5</v>
      </c>
      <c r="AP1854">
        <v>77332</v>
      </c>
      <c r="AQ1854">
        <v>1874</v>
      </c>
      <c r="AR1854">
        <v>76395</v>
      </c>
      <c r="AS1854">
        <v>944712</v>
      </c>
      <c r="AT1854">
        <v>12.22</v>
      </c>
      <c r="AV1854">
        <v>2016</v>
      </c>
      <c r="AW1854">
        <v>74</v>
      </c>
      <c r="AX1854">
        <v>1.6650000000000002E-2</v>
      </c>
      <c r="AY1854">
        <v>1.651E-2</v>
      </c>
      <c r="AZ1854">
        <v>0.5</v>
      </c>
      <c r="BA1854">
        <v>84448</v>
      </c>
      <c r="BB1854">
        <v>1394</v>
      </c>
      <c r="BC1854">
        <v>83751</v>
      </c>
      <c r="BD1854">
        <v>1195479</v>
      </c>
      <c r="BE1854">
        <v>14.16</v>
      </c>
    </row>
    <row r="1855" spans="37:57" x14ac:dyDescent="0.3">
      <c r="AK1855">
        <v>2016</v>
      </c>
      <c r="AL1855">
        <v>75</v>
      </c>
      <c r="AM1855">
        <v>2.8670000000000001E-2</v>
      </c>
      <c r="AN1855">
        <v>2.827E-2</v>
      </c>
      <c r="AO1855">
        <v>0.5</v>
      </c>
      <c r="AP1855">
        <v>75458</v>
      </c>
      <c r="AQ1855">
        <v>2133</v>
      </c>
      <c r="AR1855">
        <v>74391</v>
      </c>
      <c r="AS1855">
        <v>868317</v>
      </c>
      <c r="AT1855">
        <v>11.51</v>
      </c>
      <c r="AV1855">
        <v>2016</v>
      </c>
      <c r="AW1855">
        <v>75</v>
      </c>
      <c r="AX1855">
        <v>1.8579999999999999E-2</v>
      </c>
      <c r="AY1855">
        <v>1.8409999999999999E-2</v>
      </c>
      <c r="AZ1855">
        <v>0.5</v>
      </c>
      <c r="BA1855">
        <v>83054</v>
      </c>
      <c r="BB1855">
        <v>1529</v>
      </c>
      <c r="BC1855">
        <v>82290</v>
      </c>
      <c r="BD1855">
        <v>1111728</v>
      </c>
      <c r="BE1855">
        <v>13.39</v>
      </c>
    </row>
    <row r="1856" spans="37:57" x14ac:dyDescent="0.3">
      <c r="AK1856">
        <v>2016</v>
      </c>
      <c r="AL1856">
        <v>76</v>
      </c>
      <c r="AM1856">
        <v>3.3730000000000003E-2</v>
      </c>
      <c r="AN1856">
        <v>3.3169999999999998E-2</v>
      </c>
      <c r="AO1856">
        <v>0.5</v>
      </c>
      <c r="AP1856">
        <v>73325</v>
      </c>
      <c r="AQ1856">
        <v>2432</v>
      </c>
      <c r="AR1856">
        <v>72109</v>
      </c>
      <c r="AS1856">
        <v>793926</v>
      </c>
      <c r="AT1856">
        <v>10.83</v>
      </c>
      <c r="AV1856">
        <v>2016</v>
      </c>
      <c r="AW1856">
        <v>76</v>
      </c>
      <c r="AX1856">
        <v>2.2210000000000001E-2</v>
      </c>
      <c r="AY1856">
        <v>2.197E-2</v>
      </c>
      <c r="AZ1856">
        <v>0.5</v>
      </c>
      <c r="BA1856">
        <v>81525</v>
      </c>
      <c r="BB1856">
        <v>1791</v>
      </c>
      <c r="BC1856">
        <v>80630</v>
      </c>
      <c r="BD1856">
        <v>1029438</v>
      </c>
      <c r="BE1856">
        <v>12.63</v>
      </c>
    </row>
    <row r="1857" spans="37:57" x14ac:dyDescent="0.3">
      <c r="AK1857">
        <v>2016</v>
      </c>
      <c r="AL1857">
        <v>77</v>
      </c>
      <c r="AM1857">
        <v>3.6319999999999998E-2</v>
      </c>
      <c r="AN1857">
        <v>3.5680000000000003E-2</v>
      </c>
      <c r="AO1857">
        <v>0.5</v>
      </c>
      <c r="AP1857">
        <v>70893</v>
      </c>
      <c r="AQ1857">
        <v>2529</v>
      </c>
      <c r="AR1857">
        <v>69628</v>
      </c>
      <c r="AS1857">
        <v>721817</v>
      </c>
      <c r="AT1857">
        <v>10.18</v>
      </c>
      <c r="AV1857">
        <v>2016</v>
      </c>
      <c r="AW1857">
        <v>77</v>
      </c>
      <c r="AX1857">
        <v>2.4129999999999999E-2</v>
      </c>
      <c r="AY1857">
        <v>2.385E-2</v>
      </c>
      <c r="AZ1857">
        <v>0.5</v>
      </c>
      <c r="BA1857">
        <v>79735</v>
      </c>
      <c r="BB1857">
        <v>1901</v>
      </c>
      <c r="BC1857">
        <v>78784</v>
      </c>
      <c r="BD1857">
        <v>948808</v>
      </c>
      <c r="BE1857">
        <v>11.9</v>
      </c>
    </row>
    <row r="1858" spans="37:57" x14ac:dyDescent="0.3">
      <c r="AK1858">
        <v>2016</v>
      </c>
      <c r="AL1858">
        <v>78</v>
      </c>
      <c r="AM1858">
        <v>4.2889999999999998E-2</v>
      </c>
      <c r="AN1858">
        <v>4.199E-2</v>
      </c>
      <c r="AO1858">
        <v>0.5</v>
      </c>
      <c r="AP1858">
        <v>68363</v>
      </c>
      <c r="AQ1858">
        <v>2871</v>
      </c>
      <c r="AR1858">
        <v>66928</v>
      </c>
      <c r="AS1858">
        <v>652189</v>
      </c>
      <c r="AT1858">
        <v>9.5399999999999991</v>
      </c>
      <c r="AV1858">
        <v>2016</v>
      </c>
      <c r="AW1858">
        <v>78</v>
      </c>
      <c r="AX1858">
        <v>2.7740000000000001E-2</v>
      </c>
      <c r="AY1858">
        <v>2.7359999999999999E-2</v>
      </c>
      <c r="AZ1858">
        <v>0.5</v>
      </c>
      <c r="BA1858">
        <v>77833</v>
      </c>
      <c r="BB1858">
        <v>2130</v>
      </c>
      <c r="BC1858">
        <v>76768</v>
      </c>
      <c r="BD1858">
        <v>870024</v>
      </c>
      <c r="BE1858">
        <v>11.18</v>
      </c>
    </row>
    <row r="1859" spans="37:57" x14ac:dyDescent="0.3">
      <c r="AK1859">
        <v>2016</v>
      </c>
      <c r="AL1859">
        <v>79</v>
      </c>
      <c r="AM1859">
        <v>4.6530000000000002E-2</v>
      </c>
      <c r="AN1859">
        <v>4.5469999999999997E-2</v>
      </c>
      <c r="AO1859">
        <v>0.5</v>
      </c>
      <c r="AP1859">
        <v>65493</v>
      </c>
      <c r="AQ1859">
        <v>2978</v>
      </c>
      <c r="AR1859">
        <v>64004</v>
      </c>
      <c r="AS1859">
        <v>585261</v>
      </c>
      <c r="AT1859">
        <v>8.94</v>
      </c>
      <c r="AV1859">
        <v>2016</v>
      </c>
      <c r="AW1859">
        <v>79</v>
      </c>
      <c r="AX1859">
        <v>3.2840000000000001E-2</v>
      </c>
      <c r="AY1859">
        <v>3.2309999999999998E-2</v>
      </c>
      <c r="AZ1859">
        <v>0.5</v>
      </c>
      <c r="BA1859">
        <v>75704</v>
      </c>
      <c r="BB1859">
        <v>2446</v>
      </c>
      <c r="BC1859">
        <v>74481</v>
      </c>
      <c r="BD1859">
        <v>793256</v>
      </c>
      <c r="BE1859">
        <v>10.48</v>
      </c>
    </row>
    <row r="1860" spans="37:57" x14ac:dyDescent="0.3">
      <c r="AK1860">
        <v>2016</v>
      </c>
      <c r="AL1860">
        <v>80</v>
      </c>
      <c r="AM1860">
        <v>5.4449999999999998E-2</v>
      </c>
      <c r="AN1860">
        <v>5.3010000000000002E-2</v>
      </c>
      <c r="AO1860">
        <v>0.5</v>
      </c>
      <c r="AP1860">
        <v>62515</v>
      </c>
      <c r="AQ1860">
        <v>3314</v>
      </c>
      <c r="AR1860">
        <v>60858</v>
      </c>
      <c r="AS1860">
        <v>521257</v>
      </c>
      <c r="AT1860">
        <v>8.34</v>
      </c>
      <c r="AV1860">
        <v>2016</v>
      </c>
      <c r="AW1860">
        <v>80</v>
      </c>
      <c r="AX1860">
        <v>3.7249999999999998E-2</v>
      </c>
      <c r="AY1860">
        <v>3.6569999999999998E-2</v>
      </c>
      <c r="AZ1860">
        <v>0.5</v>
      </c>
      <c r="BA1860">
        <v>73258</v>
      </c>
      <c r="BB1860">
        <v>2679</v>
      </c>
      <c r="BC1860">
        <v>71918</v>
      </c>
      <c r="BD1860">
        <v>718775</v>
      </c>
      <c r="BE1860">
        <v>9.81</v>
      </c>
    </row>
    <row r="1861" spans="37:57" x14ac:dyDescent="0.3">
      <c r="AK1861">
        <v>2016</v>
      </c>
      <c r="AL1861">
        <v>81</v>
      </c>
      <c r="AM1861">
        <v>6.1420000000000002E-2</v>
      </c>
      <c r="AN1861">
        <v>5.9589999999999997E-2</v>
      </c>
      <c r="AO1861">
        <v>0.5</v>
      </c>
      <c r="AP1861">
        <v>59201</v>
      </c>
      <c r="AQ1861">
        <v>3528</v>
      </c>
      <c r="AR1861">
        <v>57437</v>
      </c>
      <c r="AS1861">
        <v>460400</v>
      </c>
      <c r="AT1861">
        <v>7.78</v>
      </c>
      <c r="AV1861">
        <v>2016</v>
      </c>
      <c r="AW1861">
        <v>81</v>
      </c>
      <c r="AX1861">
        <v>4.0989999999999999E-2</v>
      </c>
      <c r="AY1861">
        <v>4.0160000000000001E-2</v>
      </c>
      <c r="AZ1861">
        <v>0.5</v>
      </c>
      <c r="BA1861">
        <v>70579</v>
      </c>
      <c r="BB1861">
        <v>2835</v>
      </c>
      <c r="BC1861">
        <v>69161</v>
      </c>
      <c r="BD1861">
        <v>646857</v>
      </c>
      <c r="BE1861">
        <v>9.17</v>
      </c>
    </row>
    <row r="1862" spans="37:57" x14ac:dyDescent="0.3">
      <c r="AK1862">
        <v>2016</v>
      </c>
      <c r="AL1862">
        <v>82</v>
      </c>
      <c r="AM1862">
        <v>6.7860000000000004E-2</v>
      </c>
      <c r="AN1862">
        <v>6.5629999999999994E-2</v>
      </c>
      <c r="AO1862">
        <v>0.5</v>
      </c>
      <c r="AP1862">
        <v>55673</v>
      </c>
      <c r="AQ1862">
        <v>3654</v>
      </c>
      <c r="AR1862">
        <v>53846</v>
      </c>
      <c r="AS1862">
        <v>402962</v>
      </c>
      <c r="AT1862">
        <v>7.24</v>
      </c>
      <c r="AV1862">
        <v>2016</v>
      </c>
      <c r="AW1862">
        <v>82</v>
      </c>
      <c r="AX1862">
        <v>4.829E-2</v>
      </c>
      <c r="AY1862">
        <v>4.7149999999999997E-2</v>
      </c>
      <c r="AZ1862">
        <v>0.5</v>
      </c>
      <c r="BA1862">
        <v>67744</v>
      </c>
      <c r="BB1862">
        <v>3194</v>
      </c>
      <c r="BC1862">
        <v>66147</v>
      </c>
      <c r="BD1862">
        <v>577696</v>
      </c>
      <c r="BE1862">
        <v>8.5299999999999994</v>
      </c>
    </row>
    <row r="1863" spans="37:57" x14ac:dyDescent="0.3">
      <c r="AK1863">
        <v>2016</v>
      </c>
      <c r="AL1863">
        <v>83</v>
      </c>
      <c r="AM1863">
        <v>7.5560000000000002E-2</v>
      </c>
      <c r="AN1863">
        <v>7.281E-2</v>
      </c>
      <c r="AO1863">
        <v>0.5</v>
      </c>
      <c r="AP1863">
        <v>52019</v>
      </c>
      <c r="AQ1863">
        <v>3788</v>
      </c>
      <c r="AR1863">
        <v>50126</v>
      </c>
      <c r="AS1863">
        <v>349116</v>
      </c>
      <c r="AT1863">
        <v>6.71</v>
      </c>
      <c r="AV1863">
        <v>2016</v>
      </c>
      <c r="AW1863">
        <v>83</v>
      </c>
      <c r="AX1863">
        <v>5.5199999999999999E-2</v>
      </c>
      <c r="AY1863">
        <v>5.3719999999999997E-2</v>
      </c>
      <c r="AZ1863">
        <v>0.5</v>
      </c>
      <c r="BA1863">
        <v>64550</v>
      </c>
      <c r="BB1863">
        <v>3467</v>
      </c>
      <c r="BC1863">
        <v>62816</v>
      </c>
      <c r="BD1863">
        <v>511549</v>
      </c>
      <c r="BE1863">
        <v>7.92</v>
      </c>
    </row>
    <row r="1864" spans="37:57" x14ac:dyDescent="0.3">
      <c r="AK1864">
        <v>2016</v>
      </c>
      <c r="AL1864">
        <v>84</v>
      </c>
      <c r="AM1864">
        <v>9.1259999999999994E-2</v>
      </c>
      <c r="AN1864">
        <v>8.727E-2</v>
      </c>
      <c r="AO1864">
        <v>0.5</v>
      </c>
      <c r="AP1864">
        <v>48232</v>
      </c>
      <c r="AQ1864">
        <v>4209</v>
      </c>
      <c r="AR1864">
        <v>46127</v>
      </c>
      <c r="AS1864">
        <v>298991</v>
      </c>
      <c r="AT1864">
        <v>6.2</v>
      </c>
      <c r="AV1864">
        <v>2016</v>
      </c>
      <c r="AW1864">
        <v>84</v>
      </c>
      <c r="AX1864">
        <v>6.2309999999999997E-2</v>
      </c>
      <c r="AY1864">
        <v>6.0429999999999998E-2</v>
      </c>
      <c r="AZ1864">
        <v>0.5</v>
      </c>
      <c r="BA1864">
        <v>61082</v>
      </c>
      <c r="BB1864">
        <v>3691</v>
      </c>
      <c r="BC1864">
        <v>59237</v>
      </c>
      <c r="BD1864">
        <v>448733</v>
      </c>
      <c r="BE1864">
        <v>7.35</v>
      </c>
    </row>
    <row r="1865" spans="37:57" x14ac:dyDescent="0.3">
      <c r="AK1865">
        <v>2016</v>
      </c>
      <c r="AL1865">
        <v>85</v>
      </c>
      <c r="AM1865">
        <v>0.10193000000000001</v>
      </c>
      <c r="AN1865">
        <v>9.6979999999999997E-2</v>
      </c>
      <c r="AO1865">
        <v>0.5</v>
      </c>
      <c r="AP1865">
        <v>44022</v>
      </c>
      <c r="AQ1865">
        <v>4269</v>
      </c>
      <c r="AR1865">
        <v>41888</v>
      </c>
      <c r="AS1865">
        <v>252864</v>
      </c>
      <c r="AT1865">
        <v>5.74</v>
      </c>
      <c r="AV1865">
        <v>2016</v>
      </c>
      <c r="AW1865">
        <v>85</v>
      </c>
      <c r="AX1865">
        <v>7.4480000000000005E-2</v>
      </c>
      <c r="AY1865">
        <v>7.1800000000000003E-2</v>
      </c>
      <c r="AZ1865">
        <v>0.5</v>
      </c>
      <c r="BA1865">
        <v>57391</v>
      </c>
      <c r="BB1865">
        <v>4121</v>
      </c>
      <c r="BC1865">
        <v>55331</v>
      </c>
      <c r="BD1865">
        <v>389496</v>
      </c>
      <c r="BE1865">
        <v>6.79</v>
      </c>
    </row>
    <row r="1866" spans="37:57" x14ac:dyDescent="0.3">
      <c r="AK1866">
        <v>2016</v>
      </c>
      <c r="AL1866">
        <v>86</v>
      </c>
      <c r="AM1866">
        <v>0.1169</v>
      </c>
      <c r="AN1866">
        <v>0.11044</v>
      </c>
      <c r="AO1866">
        <v>0.5</v>
      </c>
      <c r="AP1866">
        <v>39753</v>
      </c>
      <c r="AQ1866">
        <v>4390</v>
      </c>
      <c r="AR1866">
        <v>37558</v>
      </c>
      <c r="AS1866">
        <v>210976</v>
      </c>
      <c r="AT1866">
        <v>5.31</v>
      </c>
      <c r="AV1866">
        <v>2016</v>
      </c>
      <c r="AW1866">
        <v>86</v>
      </c>
      <c r="AX1866">
        <v>8.4680000000000005E-2</v>
      </c>
      <c r="AY1866">
        <v>8.1240000000000007E-2</v>
      </c>
      <c r="AZ1866">
        <v>0.5</v>
      </c>
      <c r="BA1866">
        <v>53270</v>
      </c>
      <c r="BB1866">
        <v>4328</v>
      </c>
      <c r="BC1866">
        <v>51107</v>
      </c>
      <c r="BD1866">
        <v>334165</v>
      </c>
      <c r="BE1866">
        <v>6.27</v>
      </c>
    </row>
    <row r="1867" spans="37:57" x14ac:dyDescent="0.3">
      <c r="AK1867">
        <v>2016</v>
      </c>
      <c r="AL1867">
        <v>87</v>
      </c>
      <c r="AM1867">
        <v>0.1333</v>
      </c>
      <c r="AN1867">
        <v>0.12497</v>
      </c>
      <c r="AO1867">
        <v>0.5</v>
      </c>
      <c r="AP1867">
        <v>35362</v>
      </c>
      <c r="AQ1867">
        <v>4419</v>
      </c>
      <c r="AR1867">
        <v>33153</v>
      </c>
      <c r="AS1867">
        <v>173419</v>
      </c>
      <c r="AT1867">
        <v>4.9000000000000004</v>
      </c>
      <c r="AV1867">
        <v>2016</v>
      </c>
      <c r="AW1867">
        <v>87</v>
      </c>
      <c r="AX1867">
        <v>9.6049999999999996E-2</v>
      </c>
      <c r="AY1867">
        <v>9.1649999999999995E-2</v>
      </c>
      <c r="AZ1867">
        <v>0.5</v>
      </c>
      <c r="BA1867">
        <v>48943</v>
      </c>
      <c r="BB1867">
        <v>4486</v>
      </c>
      <c r="BC1867">
        <v>46700</v>
      </c>
      <c r="BD1867">
        <v>283059</v>
      </c>
      <c r="BE1867">
        <v>5.78</v>
      </c>
    </row>
    <row r="1868" spans="37:57" x14ac:dyDescent="0.3">
      <c r="AK1868">
        <v>2016</v>
      </c>
      <c r="AL1868">
        <v>88</v>
      </c>
      <c r="AM1868">
        <v>0.14218</v>
      </c>
      <c r="AN1868">
        <v>0.13274</v>
      </c>
      <c r="AO1868">
        <v>0.5</v>
      </c>
      <c r="AP1868">
        <v>30943</v>
      </c>
      <c r="AQ1868">
        <v>4107</v>
      </c>
      <c r="AR1868">
        <v>28889</v>
      </c>
      <c r="AS1868">
        <v>140266</v>
      </c>
      <c r="AT1868">
        <v>4.53</v>
      </c>
      <c r="AV1868">
        <v>2016</v>
      </c>
      <c r="AW1868">
        <v>88</v>
      </c>
      <c r="AX1868">
        <v>0.10587000000000001</v>
      </c>
      <c r="AY1868">
        <v>0.10055</v>
      </c>
      <c r="AZ1868">
        <v>0.5</v>
      </c>
      <c r="BA1868">
        <v>44457</v>
      </c>
      <c r="BB1868">
        <v>4470</v>
      </c>
      <c r="BC1868">
        <v>42222</v>
      </c>
      <c r="BD1868">
        <v>236359</v>
      </c>
      <c r="BE1868">
        <v>5.32</v>
      </c>
    </row>
    <row r="1869" spans="37:57" x14ac:dyDescent="0.3">
      <c r="AK1869">
        <v>2016</v>
      </c>
      <c r="AL1869">
        <v>89</v>
      </c>
      <c r="AM1869">
        <v>0.16073000000000001</v>
      </c>
      <c r="AN1869">
        <v>0.14878</v>
      </c>
      <c r="AO1869">
        <v>0.5</v>
      </c>
      <c r="AP1869">
        <v>26836</v>
      </c>
      <c r="AQ1869">
        <v>3993</v>
      </c>
      <c r="AR1869">
        <v>24839</v>
      </c>
      <c r="AS1869">
        <v>111376</v>
      </c>
      <c r="AT1869">
        <v>4.1500000000000004</v>
      </c>
      <c r="AV1869">
        <v>2016</v>
      </c>
      <c r="AW1869">
        <v>89</v>
      </c>
      <c r="AX1869">
        <v>0.12989000000000001</v>
      </c>
      <c r="AY1869">
        <v>0.12197</v>
      </c>
      <c r="AZ1869">
        <v>0.5</v>
      </c>
      <c r="BA1869">
        <v>39987</v>
      </c>
      <c r="BB1869">
        <v>4877</v>
      </c>
      <c r="BC1869">
        <v>37548</v>
      </c>
      <c r="BD1869">
        <v>194137</v>
      </c>
      <c r="BE1869">
        <v>4.8499999999999996</v>
      </c>
    </row>
    <row r="1870" spans="37:57" x14ac:dyDescent="0.3">
      <c r="AK1870">
        <v>2016</v>
      </c>
      <c r="AL1870">
        <v>90</v>
      </c>
      <c r="AM1870">
        <v>0.19062000000000001</v>
      </c>
      <c r="AN1870">
        <v>0.17402999999999999</v>
      </c>
      <c r="AO1870">
        <v>0.5</v>
      </c>
      <c r="AP1870">
        <v>22843</v>
      </c>
      <c r="AQ1870">
        <v>3975</v>
      </c>
      <c r="AR1870">
        <v>20855</v>
      </c>
      <c r="AS1870">
        <v>86537</v>
      </c>
      <c r="AT1870">
        <v>3.79</v>
      </c>
      <c r="AV1870">
        <v>2016</v>
      </c>
      <c r="AW1870">
        <v>90</v>
      </c>
      <c r="AX1870">
        <v>0.15104999999999999</v>
      </c>
      <c r="AY1870">
        <v>0.14044000000000001</v>
      </c>
      <c r="AZ1870">
        <v>0.5</v>
      </c>
      <c r="BA1870">
        <v>35110</v>
      </c>
      <c r="BB1870">
        <v>4931</v>
      </c>
      <c r="BC1870">
        <v>32644</v>
      </c>
      <c r="BD1870">
        <v>156588</v>
      </c>
      <c r="BE1870">
        <v>4.46</v>
      </c>
    </row>
    <row r="1871" spans="37:57" x14ac:dyDescent="0.3">
      <c r="AK1871">
        <v>2016</v>
      </c>
      <c r="AL1871">
        <v>91</v>
      </c>
      <c r="AM1871">
        <v>0.22069</v>
      </c>
      <c r="AN1871">
        <v>0.19875999999999999</v>
      </c>
      <c r="AO1871">
        <v>0.5</v>
      </c>
      <c r="AP1871">
        <v>18868</v>
      </c>
      <c r="AQ1871">
        <v>3750</v>
      </c>
      <c r="AR1871">
        <v>16993</v>
      </c>
      <c r="AS1871">
        <v>65682</v>
      </c>
      <c r="AT1871">
        <v>3.48</v>
      </c>
      <c r="AV1871">
        <v>2016</v>
      </c>
      <c r="AW1871">
        <v>91</v>
      </c>
      <c r="AX1871">
        <v>0.17757999999999999</v>
      </c>
      <c r="AY1871">
        <v>0.16309999999999999</v>
      </c>
      <c r="AZ1871">
        <v>0.5</v>
      </c>
      <c r="BA1871">
        <v>30179</v>
      </c>
      <c r="BB1871">
        <v>4922</v>
      </c>
      <c r="BC1871">
        <v>27718</v>
      </c>
      <c r="BD1871">
        <v>123944</v>
      </c>
      <c r="BE1871">
        <v>4.1100000000000003</v>
      </c>
    </row>
    <row r="1872" spans="37:57" x14ac:dyDescent="0.3">
      <c r="AK1872">
        <v>2016</v>
      </c>
      <c r="AL1872">
        <v>92</v>
      </c>
      <c r="AM1872">
        <v>0.24317</v>
      </c>
      <c r="AN1872">
        <v>0.21681</v>
      </c>
      <c r="AO1872">
        <v>0.5</v>
      </c>
      <c r="AP1872">
        <v>15118</v>
      </c>
      <c r="AQ1872">
        <v>3278</v>
      </c>
      <c r="AR1872">
        <v>13479</v>
      </c>
      <c r="AS1872">
        <v>48689</v>
      </c>
      <c r="AT1872">
        <v>3.22</v>
      </c>
      <c r="AV1872">
        <v>2016</v>
      </c>
      <c r="AW1872">
        <v>92</v>
      </c>
      <c r="AX1872">
        <v>0.18206</v>
      </c>
      <c r="AY1872">
        <v>0.16686999999999999</v>
      </c>
      <c r="AZ1872">
        <v>0.5</v>
      </c>
      <c r="BA1872">
        <v>25257</v>
      </c>
      <c r="BB1872">
        <v>4215</v>
      </c>
      <c r="BC1872">
        <v>23149</v>
      </c>
      <c r="BD1872">
        <v>96226</v>
      </c>
      <c r="BE1872">
        <v>3.81</v>
      </c>
    </row>
    <row r="1873" spans="37:57" x14ac:dyDescent="0.3">
      <c r="AK1873">
        <v>2016</v>
      </c>
      <c r="AL1873">
        <v>93</v>
      </c>
      <c r="AM1873">
        <v>0.27549000000000001</v>
      </c>
      <c r="AN1873">
        <v>0.24213999999999999</v>
      </c>
      <c r="AO1873">
        <v>0.5</v>
      </c>
      <c r="AP1873">
        <v>11840</v>
      </c>
      <c r="AQ1873">
        <v>2867</v>
      </c>
      <c r="AR1873">
        <v>10407</v>
      </c>
      <c r="AS1873">
        <v>35210</v>
      </c>
      <c r="AT1873">
        <v>2.97</v>
      </c>
      <c r="AV1873">
        <v>2016</v>
      </c>
      <c r="AW1873">
        <v>93</v>
      </c>
      <c r="AX1873">
        <v>0.21807000000000001</v>
      </c>
      <c r="AY1873">
        <v>0.19663</v>
      </c>
      <c r="AZ1873">
        <v>0.5</v>
      </c>
      <c r="BA1873">
        <v>21042</v>
      </c>
      <c r="BB1873">
        <v>4137</v>
      </c>
      <c r="BC1873">
        <v>18973</v>
      </c>
      <c r="BD1873">
        <v>73076</v>
      </c>
      <c r="BE1873">
        <v>3.47</v>
      </c>
    </row>
    <row r="1874" spans="37:57" x14ac:dyDescent="0.3">
      <c r="AK1874">
        <v>2016</v>
      </c>
      <c r="AL1874">
        <v>94</v>
      </c>
      <c r="AM1874">
        <v>0.29929</v>
      </c>
      <c r="AN1874">
        <v>0.26033000000000001</v>
      </c>
      <c r="AO1874">
        <v>0.5</v>
      </c>
      <c r="AP1874">
        <v>8973</v>
      </c>
      <c r="AQ1874">
        <v>2336</v>
      </c>
      <c r="AR1874">
        <v>7805</v>
      </c>
      <c r="AS1874">
        <v>24804</v>
      </c>
      <c r="AT1874">
        <v>2.76</v>
      </c>
      <c r="AV1874">
        <v>2016</v>
      </c>
      <c r="AW1874">
        <v>94</v>
      </c>
      <c r="AX1874">
        <v>0.24618999999999999</v>
      </c>
      <c r="AY1874">
        <v>0.21920999999999999</v>
      </c>
      <c r="AZ1874">
        <v>0.5</v>
      </c>
      <c r="BA1874">
        <v>16905</v>
      </c>
      <c r="BB1874">
        <v>3706</v>
      </c>
      <c r="BC1874">
        <v>15052</v>
      </c>
      <c r="BD1874">
        <v>54103</v>
      </c>
      <c r="BE1874">
        <v>3.2</v>
      </c>
    </row>
    <row r="1875" spans="37:57" x14ac:dyDescent="0.3">
      <c r="AK1875">
        <v>2016</v>
      </c>
      <c r="AL1875">
        <v>95</v>
      </c>
      <c r="AM1875">
        <v>0.33084000000000002</v>
      </c>
      <c r="AN1875">
        <v>0.28388000000000002</v>
      </c>
      <c r="AO1875">
        <v>0.5</v>
      </c>
      <c r="AP1875">
        <v>6637</v>
      </c>
      <c r="AQ1875">
        <v>1884</v>
      </c>
      <c r="AR1875">
        <v>5695</v>
      </c>
      <c r="AS1875">
        <v>16999</v>
      </c>
      <c r="AT1875">
        <v>2.56</v>
      </c>
      <c r="AV1875">
        <v>2016</v>
      </c>
      <c r="AW1875">
        <v>95</v>
      </c>
      <c r="AX1875">
        <v>0.27062000000000003</v>
      </c>
      <c r="AY1875">
        <v>0.23835999999999999</v>
      </c>
      <c r="AZ1875">
        <v>0.5</v>
      </c>
      <c r="BA1875">
        <v>13199</v>
      </c>
      <c r="BB1875">
        <v>3146</v>
      </c>
      <c r="BC1875">
        <v>11626</v>
      </c>
      <c r="BD1875">
        <v>39051</v>
      </c>
      <c r="BE1875">
        <v>2.96</v>
      </c>
    </row>
    <row r="1876" spans="37:57" x14ac:dyDescent="0.3">
      <c r="AK1876">
        <v>2016</v>
      </c>
      <c r="AL1876">
        <v>96</v>
      </c>
      <c r="AM1876">
        <v>0.36404999999999998</v>
      </c>
      <c r="AN1876">
        <v>0.30798999999999999</v>
      </c>
      <c r="AO1876">
        <v>0.5</v>
      </c>
      <c r="AP1876">
        <v>4753</v>
      </c>
      <c r="AQ1876">
        <v>1464</v>
      </c>
      <c r="AR1876">
        <v>4021</v>
      </c>
      <c r="AS1876">
        <v>11304</v>
      </c>
      <c r="AT1876">
        <v>2.38</v>
      </c>
      <c r="AV1876">
        <v>2016</v>
      </c>
      <c r="AW1876">
        <v>96</v>
      </c>
      <c r="AX1876">
        <v>0.30198999999999998</v>
      </c>
      <c r="AY1876">
        <v>0.26236999999999999</v>
      </c>
      <c r="AZ1876">
        <v>0.5</v>
      </c>
      <c r="BA1876">
        <v>10053</v>
      </c>
      <c r="BB1876">
        <v>2638</v>
      </c>
      <c r="BC1876">
        <v>8734</v>
      </c>
      <c r="BD1876">
        <v>27425</v>
      </c>
      <c r="BE1876">
        <v>2.73</v>
      </c>
    </row>
    <row r="1877" spans="37:57" x14ac:dyDescent="0.3">
      <c r="AK1877">
        <v>2016</v>
      </c>
      <c r="AL1877">
        <v>97</v>
      </c>
      <c r="AM1877">
        <v>0.39860000000000001</v>
      </c>
      <c r="AN1877">
        <v>0.33235999999999999</v>
      </c>
      <c r="AO1877">
        <v>0.5</v>
      </c>
      <c r="AP1877">
        <v>3289</v>
      </c>
      <c r="AQ1877">
        <v>1093</v>
      </c>
      <c r="AR1877">
        <v>2743</v>
      </c>
      <c r="AS1877">
        <v>7283</v>
      </c>
      <c r="AT1877">
        <v>2.21</v>
      </c>
      <c r="AV1877">
        <v>2016</v>
      </c>
      <c r="AW1877">
        <v>97</v>
      </c>
      <c r="AX1877">
        <v>0.33533000000000002</v>
      </c>
      <c r="AY1877">
        <v>0.28717999999999999</v>
      </c>
      <c r="AZ1877">
        <v>0.5</v>
      </c>
      <c r="BA1877">
        <v>7415</v>
      </c>
      <c r="BB1877">
        <v>2130</v>
      </c>
      <c r="BC1877">
        <v>6350</v>
      </c>
      <c r="BD1877">
        <v>18691</v>
      </c>
      <c r="BE1877">
        <v>2.52</v>
      </c>
    </row>
    <row r="1878" spans="37:57" x14ac:dyDescent="0.3">
      <c r="AK1878">
        <v>2016</v>
      </c>
      <c r="AL1878">
        <v>98</v>
      </c>
      <c r="AM1878">
        <v>0.43419999999999997</v>
      </c>
      <c r="AN1878">
        <v>0.35675000000000001</v>
      </c>
      <c r="AO1878">
        <v>0.5</v>
      </c>
      <c r="AP1878">
        <v>2196</v>
      </c>
      <c r="AQ1878">
        <v>783</v>
      </c>
      <c r="AR1878">
        <v>1804</v>
      </c>
      <c r="AS1878">
        <v>4540</v>
      </c>
      <c r="AT1878">
        <v>2.0699999999999998</v>
      </c>
      <c r="AV1878">
        <v>2016</v>
      </c>
      <c r="AW1878">
        <v>98</v>
      </c>
      <c r="AX1878">
        <v>0.37040000000000001</v>
      </c>
      <c r="AY1878">
        <v>0.31252000000000002</v>
      </c>
      <c r="AZ1878">
        <v>0.5</v>
      </c>
      <c r="BA1878">
        <v>5286</v>
      </c>
      <c r="BB1878">
        <v>1652</v>
      </c>
      <c r="BC1878">
        <v>4460</v>
      </c>
      <c r="BD1878">
        <v>12341</v>
      </c>
      <c r="BE1878">
        <v>2.33</v>
      </c>
    </row>
    <row r="1879" spans="37:57" x14ac:dyDescent="0.3">
      <c r="AK1879">
        <v>2016</v>
      </c>
      <c r="AL1879">
        <v>99</v>
      </c>
      <c r="AM1879">
        <v>0.47049000000000002</v>
      </c>
      <c r="AN1879">
        <v>0.38089000000000001</v>
      </c>
      <c r="AO1879">
        <v>0.5</v>
      </c>
      <c r="AP1879">
        <v>1413</v>
      </c>
      <c r="AQ1879">
        <v>538</v>
      </c>
      <c r="AR1879">
        <v>1144</v>
      </c>
      <c r="AS1879">
        <v>2736</v>
      </c>
      <c r="AT1879">
        <v>1.94</v>
      </c>
      <c r="AV1879">
        <v>2016</v>
      </c>
      <c r="AW1879">
        <v>99</v>
      </c>
      <c r="AX1879">
        <v>0.40689999999999998</v>
      </c>
      <c r="AY1879">
        <v>0.33811000000000002</v>
      </c>
      <c r="AZ1879">
        <v>0.5</v>
      </c>
      <c r="BA1879">
        <v>3634</v>
      </c>
      <c r="BB1879">
        <v>1229</v>
      </c>
      <c r="BC1879">
        <v>3019</v>
      </c>
      <c r="BD1879">
        <v>7881</v>
      </c>
      <c r="BE1879">
        <v>2.17</v>
      </c>
    </row>
    <row r="1880" spans="37:57" x14ac:dyDescent="0.3">
      <c r="AK1880">
        <v>2016</v>
      </c>
      <c r="AL1880">
        <v>100</v>
      </c>
      <c r="AM1880">
        <v>0.50709000000000004</v>
      </c>
      <c r="AN1880">
        <v>0.40453</v>
      </c>
      <c r="AO1880">
        <v>0.5</v>
      </c>
      <c r="AP1880">
        <v>875</v>
      </c>
      <c r="AQ1880">
        <v>354</v>
      </c>
      <c r="AR1880">
        <v>698</v>
      </c>
      <c r="AS1880">
        <v>1592</v>
      </c>
      <c r="AT1880">
        <v>1.82</v>
      </c>
      <c r="AV1880">
        <v>2016</v>
      </c>
      <c r="AW1880">
        <v>100</v>
      </c>
      <c r="AX1880">
        <v>0.44445000000000001</v>
      </c>
      <c r="AY1880">
        <v>0.36364000000000002</v>
      </c>
      <c r="AZ1880">
        <v>0.5</v>
      </c>
      <c r="BA1880">
        <v>2405</v>
      </c>
      <c r="BB1880">
        <v>875</v>
      </c>
      <c r="BC1880">
        <v>1968</v>
      </c>
      <c r="BD1880">
        <v>4861</v>
      </c>
      <c r="BE1880">
        <v>2.02</v>
      </c>
    </row>
    <row r="1881" spans="37:57" x14ac:dyDescent="0.3">
      <c r="AK1881">
        <v>2016</v>
      </c>
      <c r="AL1881">
        <v>101</v>
      </c>
      <c r="AM1881">
        <v>0.54361999999999999</v>
      </c>
      <c r="AN1881">
        <v>0.42743999999999999</v>
      </c>
      <c r="AO1881">
        <v>0.5</v>
      </c>
      <c r="AP1881">
        <v>521</v>
      </c>
      <c r="AQ1881">
        <v>223</v>
      </c>
      <c r="AR1881">
        <v>409</v>
      </c>
      <c r="AS1881">
        <v>895</v>
      </c>
      <c r="AT1881">
        <v>1.72</v>
      </c>
      <c r="AV1881">
        <v>2016</v>
      </c>
      <c r="AW1881">
        <v>101</v>
      </c>
      <c r="AX1881">
        <v>0.48264000000000001</v>
      </c>
      <c r="AY1881">
        <v>0.38880999999999999</v>
      </c>
      <c r="AZ1881">
        <v>0.5</v>
      </c>
      <c r="BA1881">
        <v>1531</v>
      </c>
      <c r="BB1881">
        <v>595</v>
      </c>
      <c r="BC1881">
        <v>1233</v>
      </c>
      <c r="BD1881">
        <v>2894</v>
      </c>
      <c r="BE1881">
        <v>1.89</v>
      </c>
    </row>
    <row r="1882" spans="37:57" x14ac:dyDescent="0.3">
      <c r="AK1882">
        <v>2016</v>
      </c>
      <c r="AL1882">
        <v>102</v>
      </c>
      <c r="AM1882">
        <v>0.57967999999999997</v>
      </c>
      <c r="AN1882">
        <v>0.44941999999999999</v>
      </c>
      <c r="AO1882">
        <v>0.5</v>
      </c>
      <c r="AP1882">
        <v>298</v>
      </c>
      <c r="AQ1882">
        <v>134</v>
      </c>
      <c r="AR1882">
        <v>231</v>
      </c>
      <c r="AS1882">
        <v>485</v>
      </c>
      <c r="AT1882">
        <v>1.63</v>
      </c>
      <c r="AV1882">
        <v>2016</v>
      </c>
      <c r="AW1882">
        <v>102</v>
      </c>
      <c r="AX1882">
        <v>0.52103999999999995</v>
      </c>
      <c r="AY1882">
        <v>0.41335</v>
      </c>
      <c r="AZ1882">
        <v>0.5</v>
      </c>
      <c r="BA1882">
        <v>935</v>
      </c>
      <c r="BB1882">
        <v>387</v>
      </c>
      <c r="BC1882">
        <v>742</v>
      </c>
      <c r="BD1882">
        <v>1661</v>
      </c>
      <c r="BE1882">
        <v>1.78</v>
      </c>
    </row>
    <row r="1883" spans="37:57" x14ac:dyDescent="0.3">
      <c r="AK1883">
        <v>2016</v>
      </c>
      <c r="AL1883">
        <v>103</v>
      </c>
      <c r="AM1883">
        <v>0.61492000000000002</v>
      </c>
      <c r="AN1883">
        <v>0.47031000000000001</v>
      </c>
      <c r="AO1883">
        <v>0.5</v>
      </c>
      <c r="AP1883">
        <v>164</v>
      </c>
      <c r="AQ1883">
        <v>77</v>
      </c>
      <c r="AR1883">
        <v>126</v>
      </c>
      <c r="AS1883">
        <v>254</v>
      </c>
      <c r="AT1883">
        <v>1.55</v>
      </c>
      <c r="AV1883">
        <v>2016</v>
      </c>
      <c r="AW1883">
        <v>103</v>
      </c>
      <c r="AX1883">
        <v>0.55918999999999996</v>
      </c>
      <c r="AY1883">
        <v>0.43701000000000001</v>
      </c>
      <c r="AZ1883">
        <v>0.5</v>
      </c>
      <c r="BA1883">
        <v>549</v>
      </c>
      <c r="BB1883">
        <v>240</v>
      </c>
      <c r="BC1883">
        <v>429</v>
      </c>
      <c r="BD1883">
        <v>918</v>
      </c>
      <c r="BE1883">
        <v>1.67</v>
      </c>
    </row>
    <row r="1884" spans="37:57" x14ac:dyDescent="0.3">
      <c r="AK1884">
        <v>2016</v>
      </c>
      <c r="AL1884">
        <v>104</v>
      </c>
      <c r="AM1884">
        <v>0.64898</v>
      </c>
      <c r="AN1884">
        <v>0.48998999999999998</v>
      </c>
      <c r="AO1884">
        <v>0.5</v>
      </c>
      <c r="AP1884">
        <v>87</v>
      </c>
      <c r="AQ1884">
        <v>43</v>
      </c>
      <c r="AR1884">
        <v>66</v>
      </c>
      <c r="AS1884">
        <v>128</v>
      </c>
      <c r="AT1884">
        <v>1.48</v>
      </c>
      <c r="AV1884">
        <v>2016</v>
      </c>
      <c r="AW1884">
        <v>104</v>
      </c>
      <c r="AX1884">
        <v>0.59665999999999997</v>
      </c>
      <c r="AY1884">
        <v>0.45956000000000002</v>
      </c>
      <c r="AZ1884">
        <v>0.5</v>
      </c>
      <c r="BA1884">
        <v>309</v>
      </c>
      <c r="BB1884">
        <v>142</v>
      </c>
      <c r="BC1884">
        <v>238</v>
      </c>
      <c r="BD1884">
        <v>490</v>
      </c>
      <c r="BE1884">
        <v>1.58</v>
      </c>
    </row>
    <row r="1885" spans="37:57" x14ac:dyDescent="0.3">
      <c r="AK1885">
        <v>2016</v>
      </c>
      <c r="AL1885">
        <v>105</v>
      </c>
      <c r="AM1885">
        <v>0.68159999999999998</v>
      </c>
      <c r="AN1885">
        <v>0.50834999999999997</v>
      </c>
      <c r="AO1885">
        <v>0.5</v>
      </c>
      <c r="AP1885">
        <v>44</v>
      </c>
      <c r="AQ1885">
        <v>23</v>
      </c>
      <c r="AR1885">
        <v>33</v>
      </c>
      <c r="AS1885">
        <v>63</v>
      </c>
      <c r="AT1885">
        <v>1.42</v>
      </c>
      <c r="AV1885">
        <v>2016</v>
      </c>
      <c r="AW1885">
        <v>105</v>
      </c>
      <c r="AX1885">
        <v>0.63302999999999998</v>
      </c>
      <c r="AY1885">
        <v>0.48083999999999999</v>
      </c>
      <c r="AZ1885">
        <v>0.5</v>
      </c>
      <c r="BA1885">
        <v>167</v>
      </c>
      <c r="BB1885">
        <v>80</v>
      </c>
      <c r="BC1885">
        <v>127</v>
      </c>
      <c r="BD1885">
        <v>252</v>
      </c>
      <c r="BE1885">
        <v>1.51</v>
      </c>
    </row>
    <row r="1886" spans="37:57" x14ac:dyDescent="0.3">
      <c r="AK1886">
        <v>2016</v>
      </c>
      <c r="AL1886">
        <v>106</v>
      </c>
      <c r="AM1886">
        <v>0.71252000000000004</v>
      </c>
      <c r="AN1886">
        <v>0.52536000000000005</v>
      </c>
      <c r="AO1886">
        <v>0.5</v>
      </c>
      <c r="AP1886">
        <v>22</v>
      </c>
      <c r="AQ1886">
        <v>11</v>
      </c>
      <c r="AR1886">
        <v>16</v>
      </c>
      <c r="AS1886">
        <v>30</v>
      </c>
      <c r="AT1886">
        <v>1.36</v>
      </c>
      <c r="AV1886">
        <v>2016</v>
      </c>
      <c r="AW1886">
        <v>106</v>
      </c>
      <c r="AX1886">
        <v>0.66793999999999998</v>
      </c>
      <c r="AY1886">
        <v>0.50072000000000005</v>
      </c>
      <c r="AZ1886">
        <v>0.5</v>
      </c>
      <c r="BA1886">
        <v>87</v>
      </c>
      <c r="BB1886">
        <v>43</v>
      </c>
      <c r="BC1886">
        <v>65</v>
      </c>
      <c r="BD1886">
        <v>125</v>
      </c>
      <c r="BE1886">
        <v>1.44</v>
      </c>
    </row>
    <row r="1887" spans="37:57" x14ac:dyDescent="0.3">
      <c r="AK1887">
        <v>2016</v>
      </c>
      <c r="AL1887">
        <v>107</v>
      </c>
      <c r="AM1887">
        <v>0.74158999999999997</v>
      </c>
      <c r="AN1887">
        <v>0.54098999999999997</v>
      </c>
      <c r="AO1887">
        <v>0.5</v>
      </c>
      <c r="AP1887">
        <v>10</v>
      </c>
      <c r="AQ1887">
        <v>6</v>
      </c>
      <c r="AR1887">
        <v>8</v>
      </c>
      <c r="AS1887">
        <v>14</v>
      </c>
      <c r="AT1887">
        <v>1.32</v>
      </c>
      <c r="AV1887">
        <v>2016</v>
      </c>
      <c r="AW1887">
        <v>107</v>
      </c>
      <c r="AX1887">
        <v>0.70111000000000001</v>
      </c>
      <c r="AY1887">
        <v>0.51912999999999998</v>
      </c>
      <c r="AZ1887">
        <v>0.5</v>
      </c>
      <c r="BA1887">
        <v>43</v>
      </c>
      <c r="BB1887">
        <v>22</v>
      </c>
      <c r="BC1887">
        <v>32</v>
      </c>
      <c r="BD1887">
        <v>60</v>
      </c>
      <c r="BE1887">
        <v>1.38</v>
      </c>
    </row>
    <row r="1888" spans="37:57" x14ac:dyDescent="0.3">
      <c r="AK1888">
        <v>2016</v>
      </c>
      <c r="AL1888">
        <v>108</v>
      </c>
      <c r="AM1888">
        <v>0.76866000000000001</v>
      </c>
      <c r="AN1888">
        <v>0.55525999999999998</v>
      </c>
      <c r="AO1888">
        <v>0.5</v>
      </c>
      <c r="AP1888">
        <v>5</v>
      </c>
      <c r="AQ1888">
        <v>3</v>
      </c>
      <c r="AR1888">
        <v>3</v>
      </c>
      <c r="AS1888">
        <v>6</v>
      </c>
      <c r="AT1888">
        <v>1.28</v>
      </c>
      <c r="AV1888">
        <v>2016</v>
      </c>
      <c r="AW1888">
        <v>108</v>
      </c>
      <c r="AX1888">
        <v>0.73229</v>
      </c>
      <c r="AY1888">
        <v>0.53602000000000005</v>
      </c>
      <c r="AZ1888">
        <v>0.5</v>
      </c>
      <c r="BA1888">
        <v>21</v>
      </c>
      <c r="BB1888">
        <v>11</v>
      </c>
      <c r="BC1888">
        <v>15</v>
      </c>
      <c r="BD1888">
        <v>28</v>
      </c>
      <c r="BE1888">
        <v>1.33</v>
      </c>
    </row>
    <row r="1889" spans="37:57" x14ac:dyDescent="0.3">
      <c r="AK1889">
        <v>2016</v>
      </c>
      <c r="AL1889">
        <v>109</v>
      </c>
      <c r="AM1889">
        <v>0.79369000000000001</v>
      </c>
      <c r="AN1889">
        <v>0.56820000000000004</v>
      </c>
      <c r="AO1889">
        <v>0.5</v>
      </c>
      <c r="AP1889">
        <v>2</v>
      </c>
      <c r="AQ1889">
        <v>1</v>
      </c>
      <c r="AR1889">
        <v>2</v>
      </c>
      <c r="AS1889">
        <v>3</v>
      </c>
      <c r="AT1889">
        <v>1.24</v>
      </c>
      <c r="AV1889">
        <v>2016</v>
      </c>
      <c r="AW1889">
        <v>109</v>
      </c>
      <c r="AX1889">
        <v>0.76132</v>
      </c>
      <c r="AY1889">
        <v>0.55142000000000002</v>
      </c>
      <c r="AZ1889">
        <v>0.5</v>
      </c>
      <c r="BA1889">
        <v>10</v>
      </c>
      <c r="BB1889">
        <v>5</v>
      </c>
      <c r="BC1889">
        <v>7</v>
      </c>
      <c r="BD1889">
        <v>12</v>
      </c>
      <c r="BE1889">
        <v>1.29</v>
      </c>
    </row>
    <row r="1890" spans="37:57" x14ac:dyDescent="0.3">
      <c r="AK1890">
        <v>2016</v>
      </c>
      <c r="AL1890" t="s">
        <v>10</v>
      </c>
      <c r="AM1890">
        <v>0.81666000000000005</v>
      </c>
      <c r="AN1890">
        <v>1</v>
      </c>
      <c r="AO1890">
        <v>1.22</v>
      </c>
      <c r="AP1890">
        <v>1</v>
      </c>
      <c r="AQ1890">
        <v>1</v>
      </c>
      <c r="AR1890">
        <v>1</v>
      </c>
      <c r="AS1890">
        <v>1</v>
      </c>
      <c r="AT1890">
        <v>1.22</v>
      </c>
      <c r="AV1890">
        <v>2016</v>
      </c>
      <c r="AW1890" t="s">
        <v>10</v>
      </c>
      <c r="AX1890">
        <v>0.78810999999999998</v>
      </c>
      <c r="AY1890">
        <v>1</v>
      </c>
      <c r="AZ1890">
        <v>1.27</v>
      </c>
      <c r="BA1890">
        <v>4</v>
      </c>
      <c r="BB1890">
        <v>4</v>
      </c>
      <c r="BC1890">
        <v>5</v>
      </c>
      <c r="BD1890">
        <v>5</v>
      </c>
      <c r="BE1890">
        <v>1.27</v>
      </c>
    </row>
  </sheetData>
  <mergeCells count="4">
    <mergeCell ref="A2:J2"/>
    <mergeCell ref="A1:J1"/>
    <mergeCell ref="K1:N1"/>
    <mergeCell ref="S1:U1"/>
  </mergeCells>
  <dataValidations count="2">
    <dataValidation allowBlank="1" showInputMessage="1" showErrorMessage="1" promptTitle="Health Parameter" prompt="Selected" sqref="U2"/>
    <dataValidation type="list" allowBlank="1" showInputMessage="1" showErrorMessage="1" sqref="T2">
      <formula1>#REF!</formula1>
    </dataValidation>
  </dataValidations>
  <hyperlinks>
    <hyperlink ref="K1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HLE-Data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2015-12-12T13:07:17Z</dcterms:created>
  <dcterms:modified xsi:type="dcterms:W3CDTF">2022-11-12T19:32:12Z</dcterms:modified>
</cp:coreProperties>
</file>